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khbayar\Desktop\CC\"/>
    </mc:Choice>
  </mc:AlternateContent>
  <xr:revisionPtr revIDLastSave="0" documentId="13_ncr:1_{E0685C8E-EDBC-48FC-B17C-B5BF9FE6291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ta" sheetId="1" r:id="rId1"/>
    <sheet name="Sheet2" sheetId="3" r:id="rId2"/>
  </sheets>
  <externalReferences>
    <externalReference r:id="rId3"/>
  </externalReferences>
  <definedNames>
    <definedName name="_xlnm._FilterDatabase" localSheetId="0" hidden="1">data!$A$1:$J$142</definedName>
    <definedName name="_xlnm._FilterDatabase" localSheetId="1" hidden="1">Sheet2!$A$1:$I$14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D23" i="3"/>
  <c r="G3" i="3" l="1"/>
  <c r="G4" i="3"/>
  <c r="G5" i="3"/>
  <c r="G6" i="3"/>
  <c r="G7" i="3"/>
  <c r="G8" i="3"/>
  <c r="G9" i="3"/>
  <c r="G10" i="3"/>
  <c r="G11" i="3"/>
  <c r="G12" i="3"/>
  <c r="G13" i="3"/>
  <c r="G14" i="3"/>
  <c r="G2" i="3"/>
  <c r="E144" i="1"/>
  <c r="E19" i="3" s="1"/>
  <c r="E3" i="3"/>
  <c r="E4" i="3"/>
  <c r="E5" i="3"/>
  <c r="E6" i="3"/>
  <c r="E7" i="3"/>
  <c r="E8" i="3"/>
  <c r="E9" i="3"/>
  <c r="E10" i="3"/>
  <c r="E11" i="3"/>
  <c r="E12" i="3"/>
  <c r="E13" i="3"/>
  <c r="E14" i="3"/>
  <c r="E2" i="3"/>
  <c r="F3" i="1"/>
  <c r="D3" i="3" s="1"/>
  <c r="F4" i="1"/>
  <c r="F5" i="1"/>
  <c r="F6" i="1"/>
  <c r="F7" i="1"/>
  <c r="D7" i="3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2" i="1"/>
  <c r="D2" i="3" s="1"/>
  <c r="D6" i="3" l="1"/>
  <c r="C6" i="3" s="1"/>
  <c r="H6" i="3" s="1"/>
  <c r="D5" i="3"/>
  <c r="C5" i="3" s="1"/>
  <c r="H5" i="3" s="1"/>
  <c r="D4" i="3"/>
  <c r="C4" i="3" s="1"/>
  <c r="H4" i="3" s="1"/>
  <c r="D9" i="3"/>
  <c r="C9" i="3" s="1"/>
  <c r="H9" i="3" s="1"/>
  <c r="D14" i="3"/>
  <c r="C14" i="3" s="1"/>
  <c r="H14" i="3" s="1"/>
  <c r="D13" i="3"/>
  <c r="C13" i="3" s="1"/>
  <c r="H13" i="3" s="1"/>
  <c r="C3" i="3"/>
  <c r="D11" i="3"/>
  <c r="C11" i="3" s="1"/>
  <c r="H11" i="3" s="1"/>
  <c r="D8" i="3"/>
  <c r="C8" i="3" s="1"/>
  <c r="H8" i="3" s="1"/>
  <c r="D10" i="3"/>
  <c r="C10" i="3" s="1"/>
  <c r="H10" i="3" s="1"/>
  <c r="D12" i="3"/>
  <c r="C12" i="3" s="1"/>
  <c r="H12" i="3" s="1"/>
  <c r="F144" i="1"/>
  <c r="D19" i="3" s="1"/>
  <c r="C7" i="3"/>
  <c r="H7" i="3" s="1"/>
  <c r="E17" i="3"/>
  <c r="E20" i="3" s="1"/>
  <c r="H3" i="3"/>
  <c r="C2" i="3"/>
  <c r="H2" i="3" s="1"/>
  <c r="D17" i="3" l="1"/>
  <c r="D20" i="3" s="1"/>
</calcChain>
</file>

<file path=xl/sharedStrings.xml><?xml version="1.0" encoding="utf-8"?>
<sst xmlns="http://schemas.openxmlformats.org/spreadsheetml/2006/main" count="1033" uniqueCount="200">
  <si>
    <t>ДДТД</t>
  </si>
  <si>
    <t>Огноо</t>
  </si>
  <si>
    <t>Харилцагчийн нэр</t>
  </si>
  <si>
    <t>Харилцагчийн ТТД</t>
  </si>
  <si>
    <t>НӨАТ</t>
  </si>
  <si>
    <t>Нийт дүн</t>
  </si>
  <si>
    <t>Татварын төрөл</t>
  </si>
  <si>
    <t>Хаанаас үүссэн</t>
  </si>
  <si>
    <t>Төлөв</t>
  </si>
  <si>
    <t>000005978785000240104000001826266</t>
  </si>
  <si>
    <t>2023-12-31</t>
  </si>
  <si>
    <t>Кюүклинк</t>
  </si>
  <si>
    <t>5350115</t>
  </si>
  <si>
    <t>Энгийн</t>
  </si>
  <si>
    <t>ИБАРИМТ</t>
  </si>
  <si>
    <t>Илгээгдсэн баримт</t>
  </si>
  <si>
    <t>000005978785000240102000001651333</t>
  </si>
  <si>
    <t>Трендмебель монголиа</t>
  </si>
  <si>
    <t>5445825</t>
  </si>
  <si>
    <t>000005978785000240102000001651013</t>
  </si>
  <si>
    <t>Наяд саплай солюшнс</t>
  </si>
  <si>
    <t>6673414</t>
  </si>
  <si>
    <t>000005978785000240102000001650745</t>
  </si>
  <si>
    <t>Активпартнерс</t>
  </si>
  <si>
    <t>5621798</t>
  </si>
  <si>
    <t>000005978785000240102000001651448</t>
  </si>
  <si>
    <t>Би Эй Би Эм трейд</t>
  </si>
  <si>
    <t>6362907</t>
  </si>
  <si>
    <t>000005978785000240102000001651056</t>
  </si>
  <si>
    <t>Активхийц</t>
  </si>
  <si>
    <t>5021596</t>
  </si>
  <si>
    <t>000005978785000240102000001650953</t>
  </si>
  <si>
    <t>000005978785000240102000001651093</t>
  </si>
  <si>
    <t>Эс Жи кореа кабель</t>
  </si>
  <si>
    <t>5751624</t>
  </si>
  <si>
    <t>000005978785000240102000001651303</t>
  </si>
  <si>
    <t>Бүрэнгийн бэл</t>
  </si>
  <si>
    <t>5590299</t>
  </si>
  <si>
    <t>000005978785000240102000001651218</t>
  </si>
  <si>
    <t>ЭДАНС</t>
  </si>
  <si>
    <t>3307719</t>
  </si>
  <si>
    <t>000005978785000240102000001651139</t>
  </si>
  <si>
    <t>Есүйтэйгоёл</t>
  </si>
  <si>
    <t>5769973</t>
  </si>
  <si>
    <t>000005978785000240102000001651402</t>
  </si>
  <si>
    <t>Эко-Ивээл</t>
  </si>
  <si>
    <t>5866782</t>
  </si>
  <si>
    <t>000005978785000240102000001651257</t>
  </si>
  <si>
    <t>Содномпил</t>
  </si>
  <si>
    <t>2674165</t>
  </si>
  <si>
    <t>000005978785000231206000001186164</t>
  </si>
  <si>
    <t>2023-11-30</t>
  </si>
  <si>
    <t>000005978785000231206000001186226</t>
  </si>
  <si>
    <t>000005978785000231206000001186298</t>
  </si>
  <si>
    <t>000005978785000231206000001185247</t>
  </si>
  <si>
    <t>000005978785000231206000001185639</t>
  </si>
  <si>
    <t>000005978785000231206000001186496</t>
  </si>
  <si>
    <t>000005978785000231206000001184557</t>
  </si>
  <si>
    <t>000005978785000231206000001184651</t>
  </si>
  <si>
    <t>000005978785000231206000001186652</t>
  </si>
  <si>
    <t>000005978785000231206000001183813</t>
  </si>
  <si>
    <t>000005978785000231206000001185098</t>
  </si>
  <si>
    <t>000005978785000231107000001813436</t>
  </si>
  <si>
    <t>2023-10-31</t>
  </si>
  <si>
    <t>000005978785000231107000001813313</t>
  </si>
  <si>
    <t>000005978785000231107000001813502</t>
  </si>
  <si>
    <t>000005978785000231107000001813922</t>
  </si>
  <si>
    <t>000005978785000231107000001813739</t>
  </si>
  <si>
    <t>000005978785000231107000001813251</t>
  </si>
  <si>
    <t>Анар-Арвижих</t>
  </si>
  <si>
    <t>5803012</t>
  </si>
  <si>
    <t>000005978785000231107000001812359</t>
  </si>
  <si>
    <t>000005978785000231107000001812817</t>
  </si>
  <si>
    <t>000005978785000231107000001812456</t>
  </si>
  <si>
    <t>000005978785000231107000001812754</t>
  </si>
  <si>
    <t>000005978785000231107000001812398</t>
  </si>
  <si>
    <t>000005978785000231107000001812719</t>
  </si>
  <si>
    <t>000005978785000231004000001073730</t>
  </si>
  <si>
    <t>2023-09-30</t>
  </si>
  <si>
    <t>000005978785000231004000001073637</t>
  </si>
  <si>
    <t>000005978785000231004000001073817</t>
  </si>
  <si>
    <t>000005978785000231004000001073754</t>
  </si>
  <si>
    <t>000005978785000231004000001073611</t>
  </si>
  <si>
    <t>000005978785000231006000001180888</t>
  </si>
  <si>
    <t>000005978785000231006000001181009</t>
  </si>
  <si>
    <t>000005978785000231006000001180583</t>
  </si>
  <si>
    <t>000005978785000231006000001180805</t>
  </si>
  <si>
    <t>000005978785000231006000001180696</t>
  </si>
  <si>
    <t>000005978785000231004000001073661</t>
  </si>
  <si>
    <t>000005978785000230905000001724901</t>
  </si>
  <si>
    <t>2023-08-31</t>
  </si>
  <si>
    <t>000005978785000230906000001737468</t>
  </si>
  <si>
    <t>000005978785000230905000001724836</t>
  </si>
  <si>
    <t>000005978785000230905000001725000</t>
  </si>
  <si>
    <t>000005978785000230905000001724934</t>
  </si>
  <si>
    <t>000005978785000230905000001724763</t>
  </si>
  <si>
    <t>000005978785000230905000001724809</t>
  </si>
  <si>
    <t>000005978785000230905000001724722</t>
  </si>
  <si>
    <t>000005978785000230905000001724868</t>
  </si>
  <si>
    <t>000005978785000230905000001724970</t>
  </si>
  <si>
    <t>000005978785000230807000001632504</t>
  </si>
  <si>
    <t>2023-07-31</t>
  </si>
  <si>
    <t>000005978785000230807000001631810</t>
  </si>
  <si>
    <t>000005978785000230807000001632433</t>
  </si>
  <si>
    <t>000005978785000230807000001631313</t>
  </si>
  <si>
    <t>000005978785000230807000001632206</t>
  </si>
  <si>
    <t>000005978785000230807000001632060</t>
  </si>
  <si>
    <t>000005978785000230807000001632749</t>
  </si>
  <si>
    <t>000005978785000230807000001631936</t>
  </si>
  <si>
    <t>000005978785000230807000001631654</t>
  </si>
  <si>
    <t>000005978785000230807000001631440</t>
  </si>
  <si>
    <t>000005978785000230807000001632678</t>
  </si>
  <si>
    <t>000005978785000230807000001632302</t>
  </si>
  <si>
    <t>000005978785000230705000001357419</t>
  </si>
  <si>
    <t>2023-06-30</t>
  </si>
  <si>
    <t>000005978785000230705000001359769</t>
  </si>
  <si>
    <t>000005978785000230705000001358758</t>
  </si>
  <si>
    <t>000005978785000230705000001359370</t>
  </si>
  <si>
    <t>000005978785000230705000001356717</t>
  </si>
  <si>
    <t>000005978785000230705000001359222</t>
  </si>
  <si>
    <t>000005978785000230705000001357963</t>
  </si>
  <si>
    <t>000005978785000230705000001357698</t>
  </si>
  <si>
    <t>000005978785000230705000001358921</t>
  </si>
  <si>
    <t>000005978785000230705000001359070</t>
  </si>
  <si>
    <t>000005978785000230607000001005113</t>
  </si>
  <si>
    <t>2023-06-07</t>
  </si>
  <si>
    <t>000005978785001230607000001182852</t>
  </si>
  <si>
    <t>ПОС</t>
  </si>
  <si>
    <t>000005978785000230607000001006099</t>
  </si>
  <si>
    <t>2023-05-31</t>
  </si>
  <si>
    <t>000005978785000230607000001006488</t>
  </si>
  <si>
    <t>000005978785000230607000001004922</t>
  </si>
  <si>
    <t>000005978785000230607000001006339</t>
  </si>
  <si>
    <t>000005978785000230607000001004628</t>
  </si>
  <si>
    <t>000005978785000230607000001004444</t>
  </si>
  <si>
    <t>000005978785000230607000001007772</t>
  </si>
  <si>
    <t>000005978785000230607000001009067</t>
  </si>
  <si>
    <t>000005978785000230607000001007542</t>
  </si>
  <si>
    <t>000005978785000230607000001007115</t>
  </si>
  <si>
    <t>000005978785000230607000001006875</t>
  </si>
  <si>
    <t>000005978785000230502000001233464</t>
  </si>
  <si>
    <t>2023-04-30</t>
  </si>
  <si>
    <t>000005978785000230502000001233346</t>
  </si>
  <si>
    <t>000005978785000230502000001233393</t>
  </si>
  <si>
    <t>000005978785000230502000001233310</t>
  </si>
  <si>
    <t>000005978785000230502000001233422</t>
  </si>
  <si>
    <t>000005978785000230502000001233492</t>
  </si>
  <si>
    <t>000005978785000230502000001233285</t>
  </si>
  <si>
    <t>000005978785000230502000001233374</t>
  </si>
  <si>
    <t>000005978785000230502000001233523</t>
  </si>
  <si>
    <t>000005978785000230405000001065818</t>
  </si>
  <si>
    <t>2023-03-31</t>
  </si>
  <si>
    <t>000005978785000230405000001066262</t>
  </si>
  <si>
    <t>000005978785000230405000001066118</t>
  </si>
  <si>
    <t>000005978785000230405000001066022</t>
  </si>
  <si>
    <t>000005978785000230405000001065919</t>
  </si>
  <si>
    <t>000005978785000230405000001065650</t>
  </si>
  <si>
    <t>000005978785000230405000001066139</t>
  </si>
  <si>
    <t>000005978785000230405000001066060</t>
  </si>
  <si>
    <t>000005978785000230405000001066180</t>
  </si>
  <si>
    <t>000005978785000230405000001066158</t>
  </si>
  <si>
    <t>000005978785000230405000001065617</t>
  </si>
  <si>
    <t>000005978785000230405000001066219</t>
  </si>
  <si>
    <t>000005978785000230405000001065789</t>
  </si>
  <si>
    <t>000005978785000230405000001065671</t>
  </si>
  <si>
    <t>000005978785000230307000001958865</t>
  </si>
  <si>
    <t>2023-02-28</t>
  </si>
  <si>
    <t>000005978785000230307000001958749</t>
  </si>
  <si>
    <t>000005978785000230307000001958962</t>
  </si>
  <si>
    <t>000005978785000230307000001958423</t>
  </si>
  <si>
    <t>000005978785000230307000001958237</t>
  </si>
  <si>
    <t>000005978785000230307000001958665</t>
  </si>
  <si>
    <t>000005978785000230307000001959346</t>
  </si>
  <si>
    <t>000005978785000230307000001958556</t>
  </si>
  <si>
    <t>000005978785000230307000001959223</t>
  </si>
  <si>
    <t>000005978785000230307000001959082</t>
  </si>
  <si>
    <t>000005978785000230307000001958331</t>
  </si>
  <si>
    <t>000005978785000230206000001768484</t>
  </si>
  <si>
    <t>2023-02-06</t>
  </si>
  <si>
    <t>000005978785000230203000001642567</t>
  </si>
  <si>
    <t>2023-02-03</t>
  </si>
  <si>
    <t>000005978785000230207000001969018</t>
  </si>
  <si>
    <t>2023-01-31</t>
  </si>
  <si>
    <t>000005978785000230207000001969593</t>
  </si>
  <si>
    <t>000005978785000230206000001768394</t>
  </si>
  <si>
    <t>000005978785000230207000001969494</t>
  </si>
  <si>
    <t>000005978785000230207000001969216</t>
  </si>
  <si>
    <t>000005978785000230207000001968941</t>
  </si>
  <si>
    <t>000005978785000230206000001769334</t>
  </si>
  <si>
    <t>000005978785000230203000001642564</t>
  </si>
  <si>
    <t>000005978785000230206000001773479</t>
  </si>
  <si>
    <t>000005978785000230207000001969392</t>
  </si>
  <si>
    <t>000005978785000230207000001969131</t>
  </si>
  <si>
    <t>000005978785000230207000001969679</t>
  </si>
  <si>
    <t>000005978785000230207000001969315</t>
  </si>
  <si>
    <t>Цэвэр дүн</t>
  </si>
  <si>
    <t>Нийт</t>
  </si>
  <si>
    <t>УОО</t>
  </si>
  <si>
    <t>авлага</t>
  </si>
  <si>
    <t>УОО дт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</si>
</sst>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khbayar/Downloads/Huulga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E2">
            <v>0</v>
          </cell>
          <cell r="K2" t="str">
            <v>DIGITALOCEAN</v>
          </cell>
        </row>
        <row r="3">
          <cell r="E3">
            <v>359700</v>
          </cell>
          <cell r="K3" t="str">
            <v>Наяд саплай солюшнс</v>
          </cell>
        </row>
        <row r="4">
          <cell r="E4">
            <v>351000</v>
          </cell>
          <cell r="K4" t="str">
            <v>Активхийц</v>
          </cell>
        </row>
        <row r="5">
          <cell r="E5">
            <v>0</v>
          </cell>
          <cell r="K5" t="str">
            <v>Айтүүлс</v>
          </cell>
        </row>
        <row r="6">
          <cell r="E6">
            <v>0</v>
          </cell>
          <cell r="K6" t="str">
            <v>ХААН банк</v>
          </cell>
        </row>
        <row r="7">
          <cell r="E7">
            <v>0</v>
          </cell>
          <cell r="K7" t="str">
            <v>Айтүүлс</v>
          </cell>
        </row>
        <row r="8">
          <cell r="E8">
            <v>0</v>
          </cell>
          <cell r="K8" t="str">
            <v>ХААН банк</v>
          </cell>
        </row>
        <row r="9">
          <cell r="E9">
            <v>0</v>
          </cell>
          <cell r="K9" t="str">
            <v>Нацагдорж</v>
          </cell>
        </row>
        <row r="10">
          <cell r="E10">
            <v>0</v>
          </cell>
          <cell r="K10" t="str">
            <v>ХААН банк</v>
          </cell>
        </row>
        <row r="11">
          <cell r="E11">
            <v>77000</v>
          </cell>
          <cell r="K11" t="str">
            <v>Би Эй Би Эм трейд</v>
          </cell>
        </row>
        <row r="12">
          <cell r="E12">
            <v>105600</v>
          </cell>
          <cell r="K12" t="str">
            <v>ЭДАНС</v>
          </cell>
        </row>
        <row r="13">
          <cell r="E13">
            <v>3250000</v>
          </cell>
          <cell r="K13" t="str">
            <v>Батзул</v>
          </cell>
        </row>
        <row r="14">
          <cell r="E14">
            <v>1250000</v>
          </cell>
          <cell r="K14" t="str">
            <v>Нацагдорж</v>
          </cell>
        </row>
        <row r="15">
          <cell r="E15">
            <v>3034090.91</v>
          </cell>
          <cell r="K15" t="str">
            <v>Лхагвасүрэн</v>
          </cell>
        </row>
        <row r="16">
          <cell r="E16">
            <v>214500</v>
          </cell>
          <cell r="K16" t="str">
            <v>Эс Жи кореа кабель</v>
          </cell>
        </row>
        <row r="17">
          <cell r="E17">
            <v>3034000</v>
          </cell>
          <cell r="K17" t="str">
            <v>Батсайхан</v>
          </cell>
        </row>
        <row r="18">
          <cell r="E18">
            <v>135300</v>
          </cell>
          <cell r="K18" t="str">
            <v>Содномпил</v>
          </cell>
        </row>
        <row r="19">
          <cell r="E19">
            <v>0</v>
          </cell>
          <cell r="K19" t="str">
            <v>Шүүх</v>
          </cell>
        </row>
        <row r="20">
          <cell r="E20">
            <v>0</v>
          </cell>
          <cell r="K20" t="str">
            <v>ХААН банк</v>
          </cell>
        </row>
        <row r="21">
          <cell r="E21">
            <v>1254000</v>
          </cell>
          <cell r="K21" t="str">
            <v>Трендмебель монголиа</v>
          </cell>
        </row>
        <row r="22">
          <cell r="E22">
            <v>330000</v>
          </cell>
          <cell r="K22" t="str">
            <v>Активпартнерс</v>
          </cell>
        </row>
        <row r="23">
          <cell r="E23">
            <v>0</v>
          </cell>
          <cell r="K23" t="str">
            <v>Татвар</v>
          </cell>
        </row>
        <row r="24">
          <cell r="E24">
            <v>0</v>
          </cell>
          <cell r="K24" t="str">
            <v>ХААН банк</v>
          </cell>
        </row>
        <row r="25">
          <cell r="E25">
            <v>0</v>
          </cell>
          <cell r="K25" t="str">
            <v>НДаатгал</v>
          </cell>
        </row>
        <row r="26">
          <cell r="E26">
            <v>0</v>
          </cell>
          <cell r="K26" t="str">
            <v>ХААН банк</v>
          </cell>
        </row>
        <row r="27">
          <cell r="E27">
            <v>0</v>
          </cell>
          <cell r="K27" t="str">
            <v>ХААН банк</v>
          </cell>
        </row>
        <row r="28">
          <cell r="E28">
            <v>495000</v>
          </cell>
          <cell r="K28" t="str">
            <v>Бүрэнгийн бэл</v>
          </cell>
        </row>
        <row r="29">
          <cell r="E29">
            <v>105600</v>
          </cell>
          <cell r="K29" t="str">
            <v>ЭДАНС</v>
          </cell>
        </row>
        <row r="30">
          <cell r="E30">
            <v>135300</v>
          </cell>
          <cell r="K30" t="str">
            <v>Содномпил</v>
          </cell>
        </row>
        <row r="31">
          <cell r="E31">
            <v>214500</v>
          </cell>
          <cell r="K31" t="str">
            <v>Эс Жи кореа кабель</v>
          </cell>
        </row>
        <row r="32">
          <cell r="E32">
            <v>359700</v>
          </cell>
          <cell r="K32" t="str">
            <v>Наяд саплай солюшнс</v>
          </cell>
        </row>
        <row r="33">
          <cell r="E33">
            <v>0</v>
          </cell>
          <cell r="K33" t="str">
            <v>DIGITALOCEAN</v>
          </cell>
        </row>
        <row r="34">
          <cell r="E34">
            <v>462000</v>
          </cell>
          <cell r="K34" t="str">
            <v>Анар-Арвижих</v>
          </cell>
        </row>
        <row r="35">
          <cell r="E35">
            <v>0</v>
          </cell>
          <cell r="K35" t="str">
            <v>Айтүүлс</v>
          </cell>
        </row>
        <row r="36">
          <cell r="E36">
            <v>0</v>
          </cell>
          <cell r="K36" t="str">
            <v>ХААН банк</v>
          </cell>
        </row>
        <row r="37">
          <cell r="E37">
            <v>396000</v>
          </cell>
          <cell r="K37" t="str">
            <v>Есүйтэйгоёл</v>
          </cell>
        </row>
        <row r="38">
          <cell r="E38">
            <v>495000</v>
          </cell>
          <cell r="K38" t="str">
            <v>Бүрэнгийн бэл</v>
          </cell>
        </row>
        <row r="39">
          <cell r="E39">
            <v>2033000</v>
          </cell>
          <cell r="K39" t="str">
            <v>Эко-Ивээл</v>
          </cell>
        </row>
        <row r="40">
          <cell r="E40">
            <v>109000</v>
          </cell>
          <cell r="K40" t="str">
            <v>Эко-Ивээл</v>
          </cell>
        </row>
        <row r="41">
          <cell r="E41">
            <v>77000</v>
          </cell>
          <cell r="K41" t="str">
            <v>Би Эй Би Эм трейд</v>
          </cell>
        </row>
        <row r="42">
          <cell r="E42">
            <v>0</v>
          </cell>
          <cell r="K42" t="str">
            <v>Нацагдорж</v>
          </cell>
        </row>
        <row r="43">
          <cell r="E43">
            <v>0</v>
          </cell>
          <cell r="K43" t="str">
            <v>ХААН банк</v>
          </cell>
        </row>
        <row r="44">
          <cell r="E44">
            <v>0</v>
          </cell>
          <cell r="K44" t="str">
            <v>Нацагдорж</v>
          </cell>
        </row>
        <row r="45">
          <cell r="E45">
            <v>0</v>
          </cell>
          <cell r="K45" t="str">
            <v>ХААН банк</v>
          </cell>
        </row>
        <row r="46">
          <cell r="E46">
            <v>351000</v>
          </cell>
          <cell r="K46" t="str">
            <v>Активхийц</v>
          </cell>
        </row>
        <row r="47">
          <cell r="E47">
            <v>1254000</v>
          </cell>
          <cell r="K47" t="str">
            <v>Трендмебель монголиа</v>
          </cell>
        </row>
        <row r="48">
          <cell r="E48">
            <v>231000</v>
          </cell>
          <cell r="K48" t="str">
            <v>Би Эй Би Эм трейд</v>
          </cell>
        </row>
        <row r="49">
          <cell r="E49">
            <v>231000</v>
          </cell>
          <cell r="K49" t="str">
            <v>Би Эй Би Эм трейд</v>
          </cell>
        </row>
        <row r="50">
          <cell r="E50">
            <v>0</v>
          </cell>
          <cell r="K50" t="str">
            <v>НДаатгал</v>
          </cell>
        </row>
        <row r="51">
          <cell r="E51">
            <v>0</v>
          </cell>
          <cell r="K51" t="str">
            <v>ХААН банк</v>
          </cell>
        </row>
        <row r="52">
          <cell r="E52">
            <v>0</v>
          </cell>
          <cell r="K52" t="str">
            <v>ХААН банк</v>
          </cell>
        </row>
        <row r="53">
          <cell r="E53">
            <v>0</v>
          </cell>
          <cell r="K53" t="str">
            <v>ХААН банк</v>
          </cell>
        </row>
        <row r="54">
          <cell r="E54">
            <v>359700</v>
          </cell>
          <cell r="K54" t="str">
            <v>Наяд саплай солюшнс</v>
          </cell>
        </row>
        <row r="55">
          <cell r="E55">
            <v>1254000</v>
          </cell>
          <cell r="K55" t="str">
            <v>Трендмебель монголиа</v>
          </cell>
        </row>
        <row r="56">
          <cell r="E56">
            <v>495000</v>
          </cell>
          <cell r="K56" t="str">
            <v>Бүрэнгийн бэл</v>
          </cell>
        </row>
        <row r="57">
          <cell r="E57">
            <v>0</v>
          </cell>
          <cell r="K57" t="str">
            <v>Айтүүлс</v>
          </cell>
        </row>
        <row r="58">
          <cell r="E58">
            <v>0</v>
          </cell>
          <cell r="K58" t="str">
            <v>ХААН банк</v>
          </cell>
        </row>
        <row r="59">
          <cell r="E59">
            <v>0</v>
          </cell>
          <cell r="K59" t="str">
            <v>Нацагдорж</v>
          </cell>
        </row>
        <row r="60">
          <cell r="E60">
            <v>351000</v>
          </cell>
          <cell r="K60" t="str">
            <v>Активхийц</v>
          </cell>
        </row>
        <row r="61">
          <cell r="E61">
            <v>0</v>
          </cell>
          <cell r="K61" t="str">
            <v>DIGITALOCEAN</v>
          </cell>
        </row>
        <row r="62">
          <cell r="E62">
            <v>105600</v>
          </cell>
          <cell r="K62" t="str">
            <v>ЭДАНС</v>
          </cell>
        </row>
        <row r="63">
          <cell r="E63">
            <v>214500</v>
          </cell>
          <cell r="K63" t="str">
            <v>Эс Жи кореа кабель</v>
          </cell>
        </row>
        <row r="64">
          <cell r="E64">
            <v>135300</v>
          </cell>
          <cell r="K64" t="str">
            <v>Содномпил</v>
          </cell>
        </row>
        <row r="65">
          <cell r="E65">
            <v>660000</v>
          </cell>
          <cell r="K65" t="str">
            <v>Активпартнерс</v>
          </cell>
        </row>
        <row r="66">
          <cell r="E66">
            <v>72000</v>
          </cell>
          <cell r="K66" t="str">
            <v>Цогзолмаа</v>
          </cell>
        </row>
        <row r="67">
          <cell r="E67">
            <v>0</v>
          </cell>
          <cell r="K67" t="str">
            <v>ХААН банк</v>
          </cell>
        </row>
        <row r="68">
          <cell r="E68">
            <v>0</v>
          </cell>
          <cell r="K68" t="str">
            <v>DIGITALOCEAN</v>
          </cell>
        </row>
        <row r="69">
          <cell r="E69">
            <v>495000</v>
          </cell>
          <cell r="K69" t="str">
            <v>Бүрэнгийн бэл</v>
          </cell>
        </row>
        <row r="70">
          <cell r="E70">
            <v>0</v>
          </cell>
          <cell r="K70" t="str">
            <v>НДаатгал</v>
          </cell>
        </row>
        <row r="71">
          <cell r="E71">
            <v>0</v>
          </cell>
          <cell r="K71" t="str">
            <v>ХААН банк</v>
          </cell>
        </row>
        <row r="72">
          <cell r="E72">
            <v>0</v>
          </cell>
          <cell r="K72" t="str">
            <v>Айтүүлс</v>
          </cell>
        </row>
        <row r="73">
          <cell r="E73">
            <v>0</v>
          </cell>
          <cell r="K73" t="str">
            <v>ХААН банк</v>
          </cell>
        </row>
        <row r="74">
          <cell r="E74">
            <v>359700</v>
          </cell>
          <cell r="K74" t="str">
            <v>Наяд саплай солюшнс</v>
          </cell>
        </row>
        <row r="75">
          <cell r="E75">
            <v>1254000</v>
          </cell>
          <cell r="K75" t="str">
            <v>Трендмебель монголиа</v>
          </cell>
        </row>
        <row r="76">
          <cell r="E76">
            <v>231000</v>
          </cell>
          <cell r="K76" t="str">
            <v>Анар-Арвижих</v>
          </cell>
        </row>
        <row r="77">
          <cell r="E77">
            <v>0</v>
          </cell>
          <cell r="K77" t="str">
            <v>Нацагдорж</v>
          </cell>
        </row>
        <row r="78">
          <cell r="E78">
            <v>214500</v>
          </cell>
          <cell r="K78" t="str">
            <v>Эс Жи кореа кабель</v>
          </cell>
        </row>
        <row r="79">
          <cell r="E79">
            <v>105600</v>
          </cell>
          <cell r="K79" t="str">
            <v>ЭДАНС</v>
          </cell>
        </row>
        <row r="80">
          <cell r="E80">
            <v>351000</v>
          </cell>
          <cell r="K80" t="str">
            <v>Активхийц</v>
          </cell>
        </row>
        <row r="81">
          <cell r="E81">
            <v>135500</v>
          </cell>
          <cell r="K81" t="str">
            <v>Содномпил</v>
          </cell>
        </row>
        <row r="82">
          <cell r="E82">
            <v>330000</v>
          </cell>
          <cell r="K82" t="str">
            <v>Активпартнерс</v>
          </cell>
        </row>
        <row r="83">
          <cell r="E83">
            <v>0</v>
          </cell>
          <cell r="K83" t="str">
            <v>ХААН банк</v>
          </cell>
        </row>
        <row r="84">
          <cell r="E84">
            <v>214500</v>
          </cell>
          <cell r="K84" t="str">
            <v>Эс Жи кореа кабель</v>
          </cell>
        </row>
        <row r="85">
          <cell r="E85">
            <v>359700</v>
          </cell>
          <cell r="K85" t="str">
            <v>Наяд саплай солюшнс</v>
          </cell>
        </row>
        <row r="86">
          <cell r="E86">
            <v>0</v>
          </cell>
          <cell r="K86" t="str">
            <v>НДаатгал</v>
          </cell>
        </row>
        <row r="87">
          <cell r="E87">
            <v>0</v>
          </cell>
          <cell r="K87" t="str">
            <v>ХААН банк</v>
          </cell>
        </row>
        <row r="88">
          <cell r="E88">
            <v>0</v>
          </cell>
          <cell r="K88" t="str">
            <v>Айтүүлс</v>
          </cell>
        </row>
        <row r="89">
          <cell r="E89">
            <v>0</v>
          </cell>
          <cell r="K89" t="str">
            <v>ХААН банк</v>
          </cell>
        </row>
        <row r="90">
          <cell r="E90">
            <v>0</v>
          </cell>
          <cell r="K90" t="str">
            <v>ДАТАКОМ</v>
          </cell>
        </row>
        <row r="91">
          <cell r="E91">
            <v>495000</v>
          </cell>
          <cell r="K91" t="str">
            <v>Бүрэнгийн бэл</v>
          </cell>
        </row>
        <row r="92">
          <cell r="E92">
            <v>0</v>
          </cell>
          <cell r="K92" t="str">
            <v>DIGITALOCEAN</v>
          </cell>
        </row>
        <row r="93">
          <cell r="E93">
            <v>1254000</v>
          </cell>
          <cell r="K93" t="str">
            <v>Трендмебель монголиа</v>
          </cell>
        </row>
        <row r="94">
          <cell r="E94">
            <v>0</v>
          </cell>
          <cell r="K94" t="str">
            <v>Нацагдорж</v>
          </cell>
        </row>
        <row r="95">
          <cell r="E95">
            <v>396000</v>
          </cell>
          <cell r="K95" t="str">
            <v>Есүйтэйгоёл</v>
          </cell>
        </row>
        <row r="96">
          <cell r="E96">
            <v>351000</v>
          </cell>
          <cell r="K96" t="str">
            <v>Активхийц</v>
          </cell>
        </row>
        <row r="97">
          <cell r="E97">
            <v>39600</v>
          </cell>
          <cell r="K97" t="str">
            <v>Чойжилсүрэн</v>
          </cell>
        </row>
        <row r="98">
          <cell r="E98">
            <v>105600</v>
          </cell>
          <cell r="K98" t="str">
            <v>ЭДАНС</v>
          </cell>
        </row>
        <row r="99">
          <cell r="E99">
            <v>2000000</v>
          </cell>
          <cell r="K99" t="str">
            <v>Эко-Ивээл</v>
          </cell>
        </row>
        <row r="100">
          <cell r="E100">
            <v>231000</v>
          </cell>
          <cell r="K100" t="str">
            <v>Би Эй Би Эм трейд</v>
          </cell>
        </row>
        <row r="101">
          <cell r="E101">
            <v>99000</v>
          </cell>
          <cell r="K101" t="str">
            <v>Би Эй Би Эм трейд</v>
          </cell>
        </row>
        <row r="102">
          <cell r="E102">
            <v>132000</v>
          </cell>
          <cell r="K102" t="str">
            <v>Би Эй Би Эм трейд</v>
          </cell>
        </row>
        <row r="103">
          <cell r="E103">
            <v>231000</v>
          </cell>
          <cell r="K103" t="str">
            <v>Би Эй Би Эм трейд</v>
          </cell>
        </row>
        <row r="104">
          <cell r="E104">
            <v>231000</v>
          </cell>
          <cell r="K104" t="str">
            <v>Би Эй Би Эм трейд</v>
          </cell>
        </row>
        <row r="105">
          <cell r="E105">
            <v>0</v>
          </cell>
          <cell r="K105" t="str">
            <v>Татвар</v>
          </cell>
        </row>
        <row r="106">
          <cell r="E106">
            <v>0</v>
          </cell>
          <cell r="K106" t="str">
            <v>ХААН банк</v>
          </cell>
        </row>
        <row r="107">
          <cell r="E107">
            <v>330000</v>
          </cell>
          <cell r="K107" t="str">
            <v>Активпартнерс</v>
          </cell>
        </row>
        <row r="108">
          <cell r="E108">
            <v>0</v>
          </cell>
          <cell r="K108" t="str">
            <v>Нацагдорж</v>
          </cell>
        </row>
        <row r="109">
          <cell r="E109">
            <v>462000</v>
          </cell>
          <cell r="K109" t="str">
            <v>Анар-Арвижих</v>
          </cell>
        </row>
        <row r="110">
          <cell r="E110">
            <v>0</v>
          </cell>
          <cell r="K110" t="str">
            <v>ХААН банк</v>
          </cell>
        </row>
        <row r="111">
          <cell r="E111">
            <v>0</v>
          </cell>
          <cell r="K111" t="str">
            <v>DIGITALOCEAN</v>
          </cell>
        </row>
        <row r="112">
          <cell r="E112">
            <v>359700</v>
          </cell>
          <cell r="K112" t="str">
            <v>Наяд саплай солюшнс</v>
          </cell>
        </row>
        <row r="113">
          <cell r="E113">
            <v>135300</v>
          </cell>
          <cell r="K113" t="str">
            <v>Содномпил</v>
          </cell>
        </row>
        <row r="114">
          <cell r="E114">
            <v>0</v>
          </cell>
          <cell r="K114" t="str">
            <v>Айтүүлс</v>
          </cell>
        </row>
        <row r="115">
          <cell r="E115">
            <v>0</v>
          </cell>
          <cell r="K115" t="str">
            <v>ХААН банк</v>
          </cell>
        </row>
        <row r="116">
          <cell r="E116">
            <v>214500</v>
          </cell>
          <cell r="K116" t="str">
            <v>Эс Жи кореа кабель</v>
          </cell>
        </row>
        <row r="117">
          <cell r="E117">
            <v>1254000</v>
          </cell>
          <cell r="K117" t="str">
            <v>Трендмебель монголиа</v>
          </cell>
        </row>
        <row r="118">
          <cell r="E118">
            <v>0</v>
          </cell>
          <cell r="K118" t="str">
            <v>НДаатгал</v>
          </cell>
        </row>
        <row r="119">
          <cell r="E119">
            <v>0</v>
          </cell>
          <cell r="K119" t="str">
            <v>ХААН банк</v>
          </cell>
        </row>
        <row r="120">
          <cell r="E120">
            <v>495000</v>
          </cell>
          <cell r="K120" t="str">
            <v>Бүрэнгийн бэл</v>
          </cell>
        </row>
        <row r="121">
          <cell r="E121">
            <v>0</v>
          </cell>
          <cell r="K121" t="str">
            <v>Нацагдорж</v>
          </cell>
        </row>
        <row r="122">
          <cell r="E122">
            <v>158400</v>
          </cell>
          <cell r="K122" t="str">
            <v>Чойжилсүрэн</v>
          </cell>
        </row>
        <row r="123">
          <cell r="E123">
            <v>351000</v>
          </cell>
          <cell r="K123" t="str">
            <v>Активхийц</v>
          </cell>
        </row>
        <row r="124">
          <cell r="E124">
            <v>79200</v>
          </cell>
          <cell r="K124" t="str">
            <v>Энхтуул</v>
          </cell>
        </row>
        <row r="125">
          <cell r="E125">
            <v>105600</v>
          </cell>
          <cell r="K125" t="str">
            <v>ЭДАНС</v>
          </cell>
        </row>
        <row r="126">
          <cell r="E126">
            <v>39600</v>
          </cell>
          <cell r="K126" t="str">
            <v>Энхтуул</v>
          </cell>
        </row>
        <row r="127">
          <cell r="E127">
            <v>231000</v>
          </cell>
          <cell r="K127" t="str">
            <v>Анар-Арвижих</v>
          </cell>
        </row>
        <row r="128">
          <cell r="E128">
            <v>388146</v>
          </cell>
          <cell r="K128" t="str">
            <v>Кюүклинк</v>
          </cell>
        </row>
        <row r="129">
          <cell r="E129">
            <v>0</v>
          </cell>
          <cell r="K129" t="str">
            <v>ХААН банк</v>
          </cell>
        </row>
        <row r="130">
          <cell r="E130">
            <v>0</v>
          </cell>
          <cell r="K130" t="str">
            <v>DIGITALOCEAN</v>
          </cell>
        </row>
        <row r="131">
          <cell r="E131">
            <v>359700</v>
          </cell>
          <cell r="K131" t="str">
            <v>Наяд саплай солюшнс</v>
          </cell>
        </row>
        <row r="132">
          <cell r="E132">
            <v>1254000</v>
          </cell>
          <cell r="K132" t="str">
            <v>Трендмебель монголиа</v>
          </cell>
        </row>
        <row r="133">
          <cell r="E133">
            <v>495000</v>
          </cell>
          <cell r="K133" t="str">
            <v>Бүрэнгийн бэл</v>
          </cell>
        </row>
        <row r="134">
          <cell r="E134">
            <v>105600</v>
          </cell>
          <cell r="K134" t="str">
            <v>ЭДАНС</v>
          </cell>
        </row>
        <row r="135">
          <cell r="E135">
            <v>0</v>
          </cell>
          <cell r="K135" t="str">
            <v>Айтүүлс</v>
          </cell>
        </row>
        <row r="136">
          <cell r="E136">
            <v>0</v>
          </cell>
          <cell r="K136" t="str">
            <v>ХААН банк</v>
          </cell>
        </row>
        <row r="137">
          <cell r="E137">
            <v>0</v>
          </cell>
          <cell r="K137" t="str">
            <v>НДаатгал</v>
          </cell>
        </row>
        <row r="138">
          <cell r="E138">
            <v>0</v>
          </cell>
          <cell r="K138" t="str">
            <v>ХААН банк</v>
          </cell>
        </row>
        <row r="139">
          <cell r="E139">
            <v>351000</v>
          </cell>
          <cell r="K139" t="str">
            <v>Активхийц</v>
          </cell>
        </row>
        <row r="140">
          <cell r="E140">
            <v>0</v>
          </cell>
          <cell r="K140" t="str">
            <v>Нацагдорж</v>
          </cell>
        </row>
        <row r="141">
          <cell r="E141">
            <v>0</v>
          </cell>
          <cell r="K141" t="str">
            <v>ХААН банк</v>
          </cell>
        </row>
        <row r="142">
          <cell r="E142">
            <v>214500</v>
          </cell>
          <cell r="K142" t="str">
            <v>Эс Жи кореа кабель</v>
          </cell>
        </row>
        <row r="143">
          <cell r="E143">
            <v>36000</v>
          </cell>
          <cell r="K143" t="str">
            <v>Цогзолмаа</v>
          </cell>
        </row>
        <row r="144">
          <cell r="E144">
            <v>330000</v>
          </cell>
          <cell r="K144" t="str">
            <v>Активпартнерс</v>
          </cell>
        </row>
        <row r="145">
          <cell r="E145">
            <v>0</v>
          </cell>
          <cell r="K145" t="str">
            <v>ХААН банк</v>
          </cell>
        </row>
        <row r="146">
          <cell r="E146">
            <v>330000</v>
          </cell>
          <cell r="K146" t="str">
            <v>Активпартнерс</v>
          </cell>
        </row>
        <row r="147">
          <cell r="E147">
            <v>135300</v>
          </cell>
          <cell r="K147" t="str">
            <v>Содномпил</v>
          </cell>
        </row>
        <row r="148">
          <cell r="E148">
            <v>135300</v>
          </cell>
          <cell r="K148" t="str">
            <v>Содномпил</v>
          </cell>
        </row>
        <row r="149">
          <cell r="E149">
            <v>214500</v>
          </cell>
          <cell r="K149" t="str">
            <v>Эс Жи кореа кабель</v>
          </cell>
        </row>
        <row r="150">
          <cell r="E150">
            <v>351000</v>
          </cell>
          <cell r="K150" t="str">
            <v>Активхийц</v>
          </cell>
        </row>
        <row r="151">
          <cell r="E151">
            <v>1254000</v>
          </cell>
          <cell r="K151" t="str">
            <v>Трендмебель монголиа</v>
          </cell>
        </row>
        <row r="152">
          <cell r="E152">
            <v>0</v>
          </cell>
          <cell r="K152" t="str">
            <v>НДаатгал</v>
          </cell>
        </row>
        <row r="153">
          <cell r="E153">
            <v>0</v>
          </cell>
          <cell r="K153" t="str">
            <v>ХААН банк</v>
          </cell>
        </row>
        <row r="154">
          <cell r="E154">
            <v>0</v>
          </cell>
          <cell r="K154" t="str">
            <v>Айтүүлс</v>
          </cell>
        </row>
        <row r="155">
          <cell r="E155">
            <v>0</v>
          </cell>
          <cell r="K155" t="str">
            <v>ХААН банк</v>
          </cell>
        </row>
        <row r="156">
          <cell r="E156">
            <v>0</v>
          </cell>
          <cell r="K156" t="str">
            <v>DIGITALOCEAN</v>
          </cell>
        </row>
        <row r="157">
          <cell r="E157">
            <v>495000</v>
          </cell>
          <cell r="K157" t="str">
            <v>Бүрэнгийн бэл</v>
          </cell>
        </row>
        <row r="158">
          <cell r="E158">
            <v>359700</v>
          </cell>
          <cell r="K158" t="str">
            <v>Наяд саплай солюшнс</v>
          </cell>
        </row>
        <row r="159">
          <cell r="E159">
            <v>0</v>
          </cell>
          <cell r="K159" t="str">
            <v>Нацагдорж</v>
          </cell>
        </row>
        <row r="160">
          <cell r="E160">
            <v>105600</v>
          </cell>
          <cell r="K160" t="str">
            <v>ЭДАНС</v>
          </cell>
        </row>
        <row r="161">
          <cell r="E161">
            <v>330000</v>
          </cell>
          <cell r="K161" t="str">
            <v>Активпартнерс</v>
          </cell>
        </row>
        <row r="162">
          <cell r="E162">
            <v>396000</v>
          </cell>
          <cell r="K162" t="str">
            <v>Есүйтэйгоёл</v>
          </cell>
        </row>
        <row r="163">
          <cell r="E163">
            <v>20000</v>
          </cell>
          <cell r="K163" t="str">
            <v>Данс андуурсан Хаан банк</v>
          </cell>
        </row>
        <row r="164">
          <cell r="E164">
            <v>0</v>
          </cell>
          <cell r="K164" t="str">
            <v>Татвар</v>
          </cell>
        </row>
        <row r="165">
          <cell r="E165">
            <v>0</v>
          </cell>
          <cell r="K165" t="str">
            <v>ХААН банк</v>
          </cell>
        </row>
        <row r="166">
          <cell r="E166">
            <v>714000</v>
          </cell>
          <cell r="K166" t="str">
            <v>Эко-Ивээл</v>
          </cell>
        </row>
        <row r="167">
          <cell r="E167">
            <v>0</v>
          </cell>
          <cell r="K167" t="str">
            <v>Данс андуурсан Хаан банк</v>
          </cell>
        </row>
        <row r="168">
          <cell r="E168">
            <v>0</v>
          </cell>
          <cell r="K168" t="str">
            <v>ХААН банк</v>
          </cell>
        </row>
        <row r="169">
          <cell r="E169">
            <v>0</v>
          </cell>
          <cell r="K169" t="str">
            <v>ХААН банк</v>
          </cell>
        </row>
        <row r="170">
          <cell r="E170">
            <v>351000</v>
          </cell>
          <cell r="K170" t="str">
            <v>Активхийц</v>
          </cell>
        </row>
        <row r="171">
          <cell r="E171">
            <v>214500</v>
          </cell>
          <cell r="K171" t="str">
            <v>Эс Жи кореа кабель</v>
          </cell>
        </row>
        <row r="172">
          <cell r="E172">
            <v>1254000</v>
          </cell>
          <cell r="K172" t="str">
            <v>Трендмебель монголиа</v>
          </cell>
        </row>
        <row r="173">
          <cell r="E173">
            <v>0</v>
          </cell>
          <cell r="K173" t="str">
            <v>НДаатгал</v>
          </cell>
        </row>
        <row r="174">
          <cell r="E174">
            <v>0</v>
          </cell>
          <cell r="K174" t="str">
            <v>ХААН банк</v>
          </cell>
        </row>
        <row r="175">
          <cell r="E175">
            <v>359700</v>
          </cell>
          <cell r="K175" t="str">
            <v>Наяд саплай солюшнс</v>
          </cell>
        </row>
        <row r="176">
          <cell r="E176">
            <v>495000</v>
          </cell>
          <cell r="K176" t="str">
            <v>Бүрэнгийн бэл</v>
          </cell>
        </row>
        <row r="177">
          <cell r="E177">
            <v>105600</v>
          </cell>
          <cell r="K177" t="str">
            <v>ЭДАНС</v>
          </cell>
        </row>
        <row r="178">
          <cell r="E178">
            <v>0</v>
          </cell>
          <cell r="K178" t="str">
            <v>DIGITALOCEAN</v>
          </cell>
        </row>
        <row r="179">
          <cell r="E179">
            <v>0</v>
          </cell>
          <cell r="K179" t="str">
            <v>Айтүүлс</v>
          </cell>
        </row>
        <row r="180">
          <cell r="E180">
            <v>0</v>
          </cell>
          <cell r="K180" t="str">
            <v>ХААН банк</v>
          </cell>
        </row>
        <row r="181">
          <cell r="E181">
            <v>693000</v>
          </cell>
          <cell r="K181" t="str">
            <v>Анар-Арвижих</v>
          </cell>
        </row>
        <row r="182">
          <cell r="E182">
            <v>0</v>
          </cell>
          <cell r="K182" t="str">
            <v>Нацагдорж</v>
          </cell>
        </row>
        <row r="183">
          <cell r="E183">
            <v>330000</v>
          </cell>
          <cell r="K183" t="str">
            <v>Активпартнерс</v>
          </cell>
        </row>
        <row r="184">
          <cell r="E184">
            <v>135300</v>
          </cell>
          <cell r="K184" t="str">
            <v>Содномпил</v>
          </cell>
        </row>
        <row r="185">
          <cell r="E185">
            <v>1428000</v>
          </cell>
          <cell r="K185" t="str">
            <v>Эко-Ивээл</v>
          </cell>
        </row>
        <row r="186">
          <cell r="E186">
            <v>0</v>
          </cell>
          <cell r="K186" t="str">
            <v>Татвар</v>
          </cell>
        </row>
        <row r="187">
          <cell r="E187">
            <v>0</v>
          </cell>
          <cell r="K187" t="str">
            <v>ХААН банк</v>
          </cell>
        </row>
        <row r="188">
          <cell r="E188">
            <v>0</v>
          </cell>
          <cell r="K188" t="str">
            <v>ХААН банк</v>
          </cell>
        </row>
        <row r="189">
          <cell r="E189">
            <v>495000</v>
          </cell>
          <cell r="K189" t="str">
            <v>Бүрэнгийн бэл</v>
          </cell>
        </row>
        <row r="190">
          <cell r="E190">
            <v>359700</v>
          </cell>
          <cell r="K190" t="str">
            <v>Наяд саплай солюшнс</v>
          </cell>
        </row>
        <row r="191">
          <cell r="E191">
            <v>214500</v>
          </cell>
          <cell r="K191" t="str">
            <v>Эс Жи кореа кабель</v>
          </cell>
        </row>
        <row r="192">
          <cell r="E192">
            <v>1254000</v>
          </cell>
          <cell r="K192" t="str">
            <v>Трендмебель монголиа</v>
          </cell>
        </row>
        <row r="193">
          <cell r="E193">
            <v>0</v>
          </cell>
          <cell r="K193" t="str">
            <v>НДаатгал</v>
          </cell>
        </row>
        <row r="194">
          <cell r="E194">
            <v>0</v>
          </cell>
          <cell r="K194" t="str">
            <v>ХААН банк</v>
          </cell>
        </row>
        <row r="195">
          <cell r="E195">
            <v>0</v>
          </cell>
          <cell r="K195" t="str">
            <v>Айтүүлс</v>
          </cell>
        </row>
        <row r="196">
          <cell r="E196">
            <v>0</v>
          </cell>
          <cell r="K196" t="str">
            <v>ХААН банк</v>
          </cell>
        </row>
        <row r="197">
          <cell r="E197">
            <v>0</v>
          </cell>
          <cell r="K197" t="str">
            <v>DIGITALOCEAN</v>
          </cell>
        </row>
        <row r="198">
          <cell r="E198">
            <v>135300</v>
          </cell>
          <cell r="K198" t="str">
            <v>Содномпил</v>
          </cell>
        </row>
        <row r="199">
          <cell r="E199">
            <v>351000</v>
          </cell>
          <cell r="K199" t="str">
            <v>Активхийц</v>
          </cell>
        </row>
        <row r="200">
          <cell r="E200">
            <v>0</v>
          </cell>
          <cell r="K200" t="str">
            <v>Нацагдорж</v>
          </cell>
        </row>
        <row r="201">
          <cell r="E201">
            <v>105600</v>
          </cell>
          <cell r="K201" t="str">
            <v>ЭДАНС</v>
          </cell>
        </row>
        <row r="202">
          <cell r="E202">
            <v>726000</v>
          </cell>
          <cell r="K202" t="str">
            <v>Би Эй Би Эм трейд</v>
          </cell>
        </row>
        <row r="203">
          <cell r="E203">
            <v>330000</v>
          </cell>
          <cell r="K203" t="str">
            <v>Активпартнерс</v>
          </cell>
        </row>
        <row r="204">
          <cell r="E204">
            <v>0</v>
          </cell>
          <cell r="K204" t="str">
            <v>ХААН банк</v>
          </cell>
        </row>
        <row r="205">
          <cell r="E205">
            <v>359700</v>
          </cell>
          <cell r="K205" t="str">
            <v>Наяд саплай солюшнс</v>
          </cell>
        </row>
        <row r="206">
          <cell r="E206">
            <v>214500</v>
          </cell>
          <cell r="K206" t="str">
            <v>Эс Жи кореа кабель</v>
          </cell>
        </row>
        <row r="207">
          <cell r="E207">
            <v>0</v>
          </cell>
          <cell r="K207" t="str">
            <v>ХААН банк</v>
          </cell>
        </row>
        <row r="208">
          <cell r="E208">
            <v>20000</v>
          </cell>
          <cell r="K208" t="str">
            <v>ХААН банк</v>
          </cell>
        </row>
        <row r="209">
          <cell r="E209">
            <v>0</v>
          </cell>
          <cell r="K209" t="str">
            <v>DIGITALOCEAN</v>
          </cell>
        </row>
        <row r="210">
          <cell r="E210">
            <v>0</v>
          </cell>
          <cell r="K210" t="str">
            <v>Айтүүлс</v>
          </cell>
        </row>
        <row r="211">
          <cell r="E211">
            <v>0</v>
          </cell>
          <cell r="K211" t="str">
            <v>ХААН банк</v>
          </cell>
        </row>
        <row r="212">
          <cell r="E212">
            <v>351000</v>
          </cell>
          <cell r="K212" t="str">
            <v>Активхийц</v>
          </cell>
        </row>
        <row r="213">
          <cell r="E213">
            <v>495000</v>
          </cell>
          <cell r="K213" t="str">
            <v>Бүрэнгийн бэл</v>
          </cell>
        </row>
        <row r="214">
          <cell r="E214">
            <v>231000</v>
          </cell>
          <cell r="K214" t="str">
            <v>Анар-Арвижих</v>
          </cell>
        </row>
        <row r="215">
          <cell r="E215">
            <v>0</v>
          </cell>
          <cell r="K215" t="str">
            <v>НДаатгал</v>
          </cell>
        </row>
        <row r="216">
          <cell r="E216">
            <v>0</v>
          </cell>
          <cell r="K216" t="str">
            <v>ХААН банк</v>
          </cell>
        </row>
        <row r="217">
          <cell r="E217">
            <v>105600</v>
          </cell>
          <cell r="K217" t="str">
            <v>ЭДАНС</v>
          </cell>
        </row>
        <row r="218">
          <cell r="E218">
            <v>1254000</v>
          </cell>
          <cell r="K218" t="str">
            <v>Трендмебель монголиа</v>
          </cell>
        </row>
        <row r="219">
          <cell r="E219">
            <v>0</v>
          </cell>
          <cell r="K219" t="str">
            <v>Нацагдорж</v>
          </cell>
        </row>
        <row r="220">
          <cell r="E220">
            <v>330000</v>
          </cell>
          <cell r="K220" t="str">
            <v>Активпартнерс</v>
          </cell>
        </row>
        <row r="221">
          <cell r="E221">
            <v>0</v>
          </cell>
          <cell r="K221" t="str">
            <v>ХААН банк</v>
          </cell>
        </row>
        <row r="222">
          <cell r="E222">
            <v>359700</v>
          </cell>
          <cell r="K222" t="str">
            <v>Наяд саплай солюшнс</v>
          </cell>
        </row>
        <row r="223">
          <cell r="E223">
            <v>1254000</v>
          </cell>
          <cell r="K223" t="str">
            <v>Трендмебель монголиа</v>
          </cell>
        </row>
        <row r="224">
          <cell r="E224">
            <v>214500</v>
          </cell>
          <cell r="K224" t="str">
            <v>Эс Жи кореа кабель</v>
          </cell>
        </row>
        <row r="225">
          <cell r="E225">
            <v>0</v>
          </cell>
          <cell r="K225" t="str">
            <v>Айтүүлс</v>
          </cell>
        </row>
        <row r="226">
          <cell r="E226">
            <v>0</v>
          </cell>
          <cell r="K226" t="str">
            <v>ХААН банк</v>
          </cell>
        </row>
        <row r="227">
          <cell r="E227">
            <v>0</v>
          </cell>
          <cell r="K227" t="str">
            <v>НДаатгал</v>
          </cell>
        </row>
        <row r="228">
          <cell r="E228">
            <v>0</v>
          </cell>
          <cell r="K228" t="str">
            <v>ХААН банк</v>
          </cell>
        </row>
        <row r="229">
          <cell r="E229">
            <v>0</v>
          </cell>
          <cell r="K229" t="str">
            <v>DIGITALOCEAN</v>
          </cell>
        </row>
        <row r="230">
          <cell r="E230">
            <v>351000</v>
          </cell>
          <cell r="K230" t="str">
            <v>Активхийц</v>
          </cell>
        </row>
        <row r="231">
          <cell r="E231">
            <v>495000</v>
          </cell>
          <cell r="K231" t="str">
            <v>Бүрэнгийн бэл</v>
          </cell>
        </row>
        <row r="232">
          <cell r="E232">
            <v>528000</v>
          </cell>
          <cell r="K232" t="str">
            <v>Есүйтэйгоёл</v>
          </cell>
        </row>
        <row r="233">
          <cell r="E233">
            <v>0</v>
          </cell>
          <cell r="K233" t="str">
            <v>Нацагдорж</v>
          </cell>
        </row>
        <row r="234">
          <cell r="E234">
            <v>105600</v>
          </cell>
          <cell r="K234" t="str">
            <v>ЭДАНС</v>
          </cell>
        </row>
        <row r="235">
          <cell r="E235">
            <v>633600</v>
          </cell>
          <cell r="K235" t="str">
            <v>Кюүклинк</v>
          </cell>
        </row>
        <row r="236">
          <cell r="E236">
            <v>330000</v>
          </cell>
          <cell r="K236" t="str">
            <v>Активпартнерс</v>
          </cell>
        </row>
        <row r="237">
          <cell r="E237">
            <v>405900</v>
          </cell>
          <cell r="K237" t="str">
            <v>Содномпил</v>
          </cell>
        </row>
        <row r="238">
          <cell r="E238">
            <v>0</v>
          </cell>
          <cell r="K238" t="str">
            <v>НДаатгал</v>
          </cell>
        </row>
        <row r="239">
          <cell r="E239">
            <v>0</v>
          </cell>
          <cell r="K239" t="str">
            <v>ХААН банк</v>
          </cell>
        </row>
        <row r="240">
          <cell r="E240">
            <v>0</v>
          </cell>
          <cell r="K240" t="str">
            <v>ХААН банк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44"/>
  <sheetViews>
    <sheetView workbookViewId="0">
      <selection activeCell="A146" sqref="A146"/>
    </sheetView>
  </sheetViews>
  <sheetFormatPr defaultRowHeight="15.6" x14ac:dyDescent="0.3"/>
  <cols>
    <col min="1" max="1" width="34.5" bestFit="1" customWidth="1"/>
    <col min="2" max="2" width="10.09765625" bestFit="1" customWidth="1"/>
    <col min="3" max="3" width="21.8984375" bestFit="1" customWidth="1"/>
    <col min="4" max="4" width="17.09765625" bestFit="1" customWidth="1"/>
    <col min="5" max="5" width="12.59765625" style="1" bestFit="1" customWidth="1"/>
    <col min="6" max="6" width="11.8984375" style="1" customWidth="1"/>
    <col min="7" max="7" width="11.09765625" style="1" bestFit="1" customWidth="1"/>
    <col min="8" max="8" width="14.69921875" bestFit="1" customWidth="1"/>
    <col min="9" max="9" width="13.796875" bestFit="1" customWidth="1"/>
    <col min="10" max="10" width="17.5" bestFit="1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G1" s="1" t="s">
        <v>5</v>
      </c>
      <c r="H1" t="s">
        <v>6</v>
      </c>
      <c r="I1" t="s">
        <v>7</v>
      </c>
      <c r="J1" t="s">
        <v>8</v>
      </c>
    </row>
    <row r="2" spans="1:10" hidden="1" x14ac:dyDescent="0.3">
      <c r="A2" t="s">
        <v>9</v>
      </c>
      <c r="B2" t="s">
        <v>10</v>
      </c>
      <c r="C2" t="s">
        <v>11</v>
      </c>
      <c r="D2" t="s">
        <v>12</v>
      </c>
      <c r="E2">
        <v>9600</v>
      </c>
      <c r="F2">
        <f>+G2/1.1</f>
        <v>95999.999999999985</v>
      </c>
      <c r="G2">
        <v>105600</v>
      </c>
      <c r="H2" t="s">
        <v>13</v>
      </c>
      <c r="I2" t="s">
        <v>14</v>
      </c>
      <c r="J2" t="s">
        <v>15</v>
      </c>
    </row>
    <row r="3" spans="1:10" hidden="1" x14ac:dyDescent="0.3">
      <c r="A3" t="s">
        <v>16</v>
      </c>
      <c r="B3" t="s">
        <v>10</v>
      </c>
      <c r="C3" t="s">
        <v>17</v>
      </c>
      <c r="D3" t="s">
        <v>18</v>
      </c>
      <c r="E3">
        <v>114000</v>
      </c>
      <c r="F3">
        <f t="shared" ref="F3:F66" si="0">+G3/1.1</f>
        <v>1140000</v>
      </c>
      <c r="G3">
        <v>1254000</v>
      </c>
      <c r="H3" t="s">
        <v>13</v>
      </c>
      <c r="I3" t="s">
        <v>14</v>
      </c>
      <c r="J3" t="s">
        <v>15</v>
      </c>
    </row>
    <row r="4" spans="1:10" hidden="1" x14ac:dyDescent="0.3">
      <c r="A4" t="s">
        <v>19</v>
      </c>
      <c r="B4" t="s">
        <v>10</v>
      </c>
      <c r="C4" t="s">
        <v>20</v>
      </c>
      <c r="D4" t="s">
        <v>21</v>
      </c>
      <c r="E4">
        <v>32700</v>
      </c>
      <c r="F4">
        <f t="shared" si="0"/>
        <v>327000</v>
      </c>
      <c r="G4">
        <v>359700</v>
      </c>
      <c r="H4" t="s">
        <v>13</v>
      </c>
      <c r="I4" t="s">
        <v>14</v>
      </c>
      <c r="J4" t="s">
        <v>15</v>
      </c>
    </row>
    <row r="5" spans="1:10" hidden="1" x14ac:dyDescent="0.3">
      <c r="A5" t="s">
        <v>22</v>
      </c>
      <c r="B5" t="s">
        <v>10</v>
      </c>
      <c r="C5" t="s">
        <v>23</v>
      </c>
      <c r="D5" t="s">
        <v>24</v>
      </c>
      <c r="E5">
        <v>30000</v>
      </c>
      <c r="F5">
        <f t="shared" si="0"/>
        <v>300000</v>
      </c>
      <c r="G5">
        <v>330000</v>
      </c>
      <c r="H5" t="s">
        <v>13</v>
      </c>
      <c r="I5" t="s">
        <v>14</v>
      </c>
      <c r="J5" t="s">
        <v>15</v>
      </c>
    </row>
    <row r="6" spans="1:10" hidden="1" x14ac:dyDescent="0.3">
      <c r="A6" t="s">
        <v>25</v>
      </c>
      <c r="B6" t="s">
        <v>10</v>
      </c>
      <c r="C6" t="s">
        <v>26</v>
      </c>
      <c r="D6" t="s">
        <v>27</v>
      </c>
      <c r="E6">
        <v>12000</v>
      </c>
      <c r="F6">
        <f t="shared" si="0"/>
        <v>119999.99999999999</v>
      </c>
      <c r="G6">
        <v>132000</v>
      </c>
      <c r="H6" t="s">
        <v>13</v>
      </c>
      <c r="I6" t="s">
        <v>14</v>
      </c>
      <c r="J6" t="s">
        <v>15</v>
      </c>
    </row>
    <row r="7" spans="1:10" hidden="1" x14ac:dyDescent="0.3">
      <c r="A7" t="s">
        <v>28</v>
      </c>
      <c r="B7" t="s">
        <v>10</v>
      </c>
      <c r="C7" t="s">
        <v>29</v>
      </c>
      <c r="D7" t="s">
        <v>30</v>
      </c>
      <c r="E7">
        <v>31909.090908999999</v>
      </c>
      <c r="F7">
        <f t="shared" si="0"/>
        <v>319090.90909090906</v>
      </c>
      <c r="G7">
        <v>351000</v>
      </c>
      <c r="H7" t="s">
        <v>13</v>
      </c>
      <c r="I7" t="s">
        <v>14</v>
      </c>
      <c r="J7" t="s">
        <v>15</v>
      </c>
    </row>
    <row r="8" spans="1:10" hidden="1" x14ac:dyDescent="0.3">
      <c r="A8" t="s">
        <v>31</v>
      </c>
      <c r="B8" t="s">
        <v>10</v>
      </c>
      <c r="C8" t="s">
        <v>11</v>
      </c>
      <c r="D8" t="s">
        <v>12</v>
      </c>
      <c r="E8">
        <v>19200</v>
      </c>
      <c r="F8">
        <f t="shared" si="0"/>
        <v>191999.99999999997</v>
      </c>
      <c r="G8">
        <v>211200</v>
      </c>
      <c r="H8" t="s">
        <v>13</v>
      </c>
      <c r="I8" t="s">
        <v>14</v>
      </c>
      <c r="J8" t="s">
        <v>15</v>
      </c>
    </row>
    <row r="9" spans="1:10" hidden="1" x14ac:dyDescent="0.3">
      <c r="A9" t="s">
        <v>32</v>
      </c>
      <c r="B9" t="s">
        <v>10</v>
      </c>
      <c r="C9" t="s">
        <v>33</v>
      </c>
      <c r="D9" t="s">
        <v>34</v>
      </c>
      <c r="E9">
        <v>19500</v>
      </c>
      <c r="F9">
        <f t="shared" si="0"/>
        <v>194999.99999999997</v>
      </c>
      <c r="G9">
        <v>214500</v>
      </c>
      <c r="H9" t="s">
        <v>13</v>
      </c>
      <c r="I9" t="s">
        <v>14</v>
      </c>
      <c r="J9" t="s">
        <v>15</v>
      </c>
    </row>
    <row r="10" spans="1:10" hidden="1" x14ac:dyDescent="0.3">
      <c r="A10" t="s">
        <v>35</v>
      </c>
      <c r="B10" t="s">
        <v>10</v>
      </c>
      <c r="C10" t="s">
        <v>36</v>
      </c>
      <c r="D10" t="s">
        <v>37</v>
      </c>
      <c r="E10">
        <v>45000</v>
      </c>
      <c r="F10">
        <f t="shared" si="0"/>
        <v>449999.99999999994</v>
      </c>
      <c r="G10">
        <v>495000</v>
      </c>
      <c r="H10" t="s">
        <v>13</v>
      </c>
      <c r="I10" t="s">
        <v>14</v>
      </c>
      <c r="J10" t="s">
        <v>15</v>
      </c>
    </row>
    <row r="11" spans="1:10" hidden="1" x14ac:dyDescent="0.3">
      <c r="A11" t="s">
        <v>38</v>
      </c>
      <c r="B11" t="s">
        <v>10</v>
      </c>
      <c r="C11" t="s">
        <v>39</v>
      </c>
      <c r="D11" t="s">
        <v>40</v>
      </c>
      <c r="E11">
        <v>9600</v>
      </c>
      <c r="F11">
        <f t="shared" si="0"/>
        <v>95999.999999999985</v>
      </c>
      <c r="G11">
        <v>105600</v>
      </c>
      <c r="H11" t="s">
        <v>13</v>
      </c>
      <c r="I11" t="s">
        <v>14</v>
      </c>
      <c r="J11" t="s">
        <v>15</v>
      </c>
    </row>
    <row r="12" spans="1:10" hidden="1" x14ac:dyDescent="0.3">
      <c r="A12" t="s">
        <v>41</v>
      </c>
      <c r="B12" t="s">
        <v>10</v>
      </c>
      <c r="C12" t="s">
        <v>42</v>
      </c>
      <c r="D12" t="s">
        <v>43</v>
      </c>
      <c r="E12">
        <v>12000</v>
      </c>
      <c r="F12">
        <f t="shared" si="0"/>
        <v>119999.99999999999</v>
      </c>
      <c r="G12">
        <v>132000</v>
      </c>
      <c r="H12" t="s">
        <v>13</v>
      </c>
      <c r="I12" t="s">
        <v>14</v>
      </c>
      <c r="J12" t="s">
        <v>15</v>
      </c>
    </row>
    <row r="13" spans="1:10" x14ac:dyDescent="0.3">
      <c r="A13" t="s">
        <v>44</v>
      </c>
      <c r="B13" t="s">
        <v>10</v>
      </c>
      <c r="C13" t="s">
        <v>45</v>
      </c>
      <c r="D13" t="s">
        <v>46</v>
      </c>
      <c r="E13" s="1">
        <v>32454.545454999999</v>
      </c>
      <c r="F13" s="1">
        <f t="shared" si="0"/>
        <v>324545.45454545453</v>
      </c>
      <c r="G13" s="1">
        <v>357000</v>
      </c>
      <c r="H13" t="s">
        <v>13</v>
      </c>
      <c r="I13" t="s">
        <v>14</v>
      </c>
      <c r="J13" t="s">
        <v>15</v>
      </c>
    </row>
    <row r="14" spans="1:10" hidden="1" x14ac:dyDescent="0.3">
      <c r="A14" t="s">
        <v>47</v>
      </c>
      <c r="B14" t="s">
        <v>10</v>
      </c>
      <c r="C14" t="s">
        <v>48</v>
      </c>
      <c r="D14" t="s">
        <v>49</v>
      </c>
      <c r="E14">
        <v>12300</v>
      </c>
      <c r="F14">
        <f t="shared" si="0"/>
        <v>122999.99999999999</v>
      </c>
      <c r="G14">
        <v>135300</v>
      </c>
      <c r="H14" t="s">
        <v>13</v>
      </c>
      <c r="I14" t="s">
        <v>14</v>
      </c>
      <c r="J14" t="s">
        <v>15</v>
      </c>
    </row>
    <row r="15" spans="1:10" hidden="1" x14ac:dyDescent="0.3">
      <c r="A15" t="s">
        <v>50</v>
      </c>
      <c r="B15" t="s">
        <v>51</v>
      </c>
      <c r="C15" t="s">
        <v>29</v>
      </c>
      <c r="D15" t="s">
        <v>30</v>
      </c>
      <c r="E15">
        <v>31909.090908999999</v>
      </c>
      <c r="F15">
        <f t="shared" si="0"/>
        <v>319090.90909090906</v>
      </c>
      <c r="G15">
        <v>351000</v>
      </c>
      <c r="H15" t="s">
        <v>13</v>
      </c>
      <c r="I15" t="s">
        <v>14</v>
      </c>
      <c r="J15" t="s">
        <v>15</v>
      </c>
    </row>
    <row r="16" spans="1:10" hidden="1" x14ac:dyDescent="0.3">
      <c r="A16" t="s">
        <v>52</v>
      </c>
      <c r="B16" t="s">
        <v>51</v>
      </c>
      <c r="C16" t="s">
        <v>36</v>
      </c>
      <c r="D16" t="s">
        <v>37</v>
      </c>
      <c r="E16">
        <v>45000</v>
      </c>
      <c r="F16">
        <f t="shared" si="0"/>
        <v>449999.99999999994</v>
      </c>
      <c r="G16">
        <v>495000</v>
      </c>
      <c r="H16" t="s">
        <v>13</v>
      </c>
      <c r="I16" t="s">
        <v>14</v>
      </c>
      <c r="J16" t="s">
        <v>15</v>
      </c>
    </row>
    <row r="17" spans="1:10" hidden="1" x14ac:dyDescent="0.3">
      <c r="A17" t="s">
        <v>53</v>
      </c>
      <c r="B17" t="s">
        <v>51</v>
      </c>
      <c r="C17" t="s">
        <v>17</v>
      </c>
      <c r="D17" t="s">
        <v>18</v>
      </c>
      <c r="E17">
        <v>114000</v>
      </c>
      <c r="F17">
        <f t="shared" si="0"/>
        <v>1140000</v>
      </c>
      <c r="G17">
        <v>1254000</v>
      </c>
      <c r="H17" t="s">
        <v>13</v>
      </c>
      <c r="I17" t="s">
        <v>14</v>
      </c>
      <c r="J17" t="s">
        <v>15</v>
      </c>
    </row>
    <row r="18" spans="1:10" hidden="1" x14ac:dyDescent="0.3">
      <c r="A18" t="s">
        <v>54</v>
      </c>
      <c r="B18" t="s">
        <v>51</v>
      </c>
      <c r="C18" t="s">
        <v>23</v>
      </c>
      <c r="D18" t="s">
        <v>24</v>
      </c>
      <c r="E18">
        <v>30000</v>
      </c>
      <c r="F18">
        <f t="shared" si="0"/>
        <v>300000</v>
      </c>
      <c r="G18">
        <v>330000</v>
      </c>
      <c r="H18" t="s">
        <v>13</v>
      </c>
      <c r="I18" t="s">
        <v>14</v>
      </c>
      <c r="J18" t="s">
        <v>15</v>
      </c>
    </row>
    <row r="19" spans="1:10" hidden="1" x14ac:dyDescent="0.3">
      <c r="A19" t="s">
        <v>55</v>
      </c>
      <c r="B19" t="s">
        <v>51</v>
      </c>
      <c r="C19" t="s">
        <v>39</v>
      </c>
      <c r="D19" t="s">
        <v>40</v>
      </c>
      <c r="E19">
        <v>9600</v>
      </c>
      <c r="F19">
        <f t="shared" si="0"/>
        <v>95999.999999999985</v>
      </c>
      <c r="G19">
        <v>105600</v>
      </c>
      <c r="H19" t="s">
        <v>13</v>
      </c>
      <c r="I19" t="s">
        <v>14</v>
      </c>
      <c r="J19" t="s">
        <v>15</v>
      </c>
    </row>
    <row r="20" spans="1:10" hidden="1" x14ac:dyDescent="0.3">
      <c r="A20" t="s">
        <v>56</v>
      </c>
      <c r="B20" t="s">
        <v>51</v>
      </c>
      <c r="C20" t="s">
        <v>11</v>
      </c>
      <c r="D20" t="s">
        <v>12</v>
      </c>
      <c r="E20">
        <v>9600</v>
      </c>
      <c r="F20">
        <f t="shared" si="0"/>
        <v>95999.999999999985</v>
      </c>
      <c r="G20">
        <v>105600</v>
      </c>
      <c r="H20" t="s">
        <v>13</v>
      </c>
      <c r="I20" t="s">
        <v>14</v>
      </c>
      <c r="J20" t="s">
        <v>15</v>
      </c>
    </row>
    <row r="21" spans="1:10" x14ac:dyDescent="0.3">
      <c r="A21" t="s">
        <v>57</v>
      </c>
      <c r="B21" t="s">
        <v>51</v>
      </c>
      <c r="C21" t="s">
        <v>45</v>
      </c>
      <c r="D21" t="s">
        <v>46</v>
      </c>
      <c r="E21" s="1">
        <v>32454.545454999999</v>
      </c>
      <c r="F21" s="1">
        <f t="shared" si="0"/>
        <v>324545.45454545453</v>
      </c>
      <c r="G21" s="1">
        <v>357000</v>
      </c>
      <c r="H21" t="s">
        <v>13</v>
      </c>
      <c r="I21" t="s">
        <v>14</v>
      </c>
      <c r="J21" t="s">
        <v>15</v>
      </c>
    </row>
    <row r="22" spans="1:10" hidden="1" x14ac:dyDescent="0.3">
      <c r="A22" t="s">
        <v>58</v>
      </c>
      <c r="B22" t="s">
        <v>51</v>
      </c>
      <c r="C22" t="s">
        <v>42</v>
      </c>
      <c r="D22" t="s">
        <v>43</v>
      </c>
      <c r="E22">
        <v>12000</v>
      </c>
      <c r="F22">
        <f t="shared" si="0"/>
        <v>119999.99999999999</v>
      </c>
      <c r="G22">
        <v>132000</v>
      </c>
      <c r="H22" t="s">
        <v>13</v>
      </c>
      <c r="I22" t="s">
        <v>14</v>
      </c>
      <c r="J22" t="s">
        <v>15</v>
      </c>
    </row>
    <row r="23" spans="1:10" hidden="1" x14ac:dyDescent="0.3">
      <c r="A23" t="s">
        <v>59</v>
      </c>
      <c r="B23" t="s">
        <v>51</v>
      </c>
      <c r="C23" t="s">
        <v>20</v>
      </c>
      <c r="D23" t="s">
        <v>21</v>
      </c>
      <c r="E23">
        <v>32700</v>
      </c>
      <c r="F23">
        <f t="shared" si="0"/>
        <v>327000</v>
      </c>
      <c r="G23">
        <v>359700</v>
      </c>
      <c r="H23" t="s">
        <v>13</v>
      </c>
      <c r="I23" t="s">
        <v>14</v>
      </c>
      <c r="J23" t="s">
        <v>15</v>
      </c>
    </row>
    <row r="24" spans="1:10" hidden="1" x14ac:dyDescent="0.3">
      <c r="A24" t="s">
        <v>60</v>
      </c>
      <c r="B24" t="s">
        <v>51</v>
      </c>
      <c r="C24" t="s">
        <v>48</v>
      </c>
      <c r="D24" t="s">
        <v>49</v>
      </c>
      <c r="E24">
        <v>12300</v>
      </c>
      <c r="F24">
        <f t="shared" si="0"/>
        <v>122999.99999999999</v>
      </c>
      <c r="G24">
        <v>135300</v>
      </c>
      <c r="H24" t="s">
        <v>13</v>
      </c>
      <c r="I24" t="s">
        <v>14</v>
      </c>
      <c r="J24" t="s">
        <v>15</v>
      </c>
    </row>
    <row r="25" spans="1:10" hidden="1" x14ac:dyDescent="0.3">
      <c r="A25" t="s">
        <v>61</v>
      </c>
      <c r="B25" t="s">
        <v>51</v>
      </c>
      <c r="C25" t="s">
        <v>33</v>
      </c>
      <c r="D25" t="s">
        <v>34</v>
      </c>
      <c r="E25">
        <v>19454.545454999999</v>
      </c>
      <c r="F25">
        <f t="shared" si="0"/>
        <v>194545.45454545453</v>
      </c>
      <c r="G25">
        <v>214000</v>
      </c>
      <c r="H25" t="s">
        <v>13</v>
      </c>
      <c r="I25" t="s">
        <v>14</v>
      </c>
      <c r="J25" t="s">
        <v>15</v>
      </c>
    </row>
    <row r="26" spans="1:10" x14ac:dyDescent="0.3">
      <c r="A26" t="s">
        <v>62</v>
      </c>
      <c r="B26" t="s">
        <v>63</v>
      </c>
      <c r="C26" t="s">
        <v>45</v>
      </c>
      <c r="D26" t="s">
        <v>46</v>
      </c>
      <c r="E26" s="1">
        <v>32454.545454999999</v>
      </c>
      <c r="F26" s="1">
        <f t="shared" si="0"/>
        <v>324545.45454545453</v>
      </c>
      <c r="G26" s="1">
        <v>357000</v>
      </c>
      <c r="H26" t="s">
        <v>13</v>
      </c>
      <c r="I26" t="s">
        <v>14</v>
      </c>
      <c r="J26" t="s">
        <v>15</v>
      </c>
    </row>
    <row r="27" spans="1:10" hidden="1" x14ac:dyDescent="0.3">
      <c r="A27" t="s">
        <v>64</v>
      </c>
      <c r="B27" t="s">
        <v>63</v>
      </c>
      <c r="C27" t="s">
        <v>23</v>
      </c>
      <c r="D27" t="s">
        <v>24</v>
      </c>
      <c r="E27">
        <v>30000</v>
      </c>
      <c r="F27">
        <f t="shared" si="0"/>
        <v>300000</v>
      </c>
      <c r="G27">
        <v>330000</v>
      </c>
      <c r="H27" t="s">
        <v>13</v>
      </c>
      <c r="I27" t="s">
        <v>14</v>
      </c>
      <c r="J27" t="s">
        <v>15</v>
      </c>
    </row>
    <row r="28" spans="1:10" hidden="1" x14ac:dyDescent="0.3">
      <c r="A28" t="s">
        <v>65</v>
      </c>
      <c r="B28" t="s">
        <v>63</v>
      </c>
      <c r="C28" t="s">
        <v>29</v>
      </c>
      <c r="D28" t="s">
        <v>30</v>
      </c>
      <c r="E28">
        <v>31909.090908999999</v>
      </c>
      <c r="F28">
        <f t="shared" si="0"/>
        <v>319090.90909090906</v>
      </c>
      <c r="G28">
        <v>351000</v>
      </c>
      <c r="H28" t="s">
        <v>13</v>
      </c>
      <c r="I28" t="s">
        <v>14</v>
      </c>
      <c r="J28" t="s">
        <v>15</v>
      </c>
    </row>
    <row r="29" spans="1:10" hidden="1" x14ac:dyDescent="0.3">
      <c r="A29" t="s">
        <v>66</v>
      </c>
      <c r="B29" t="s">
        <v>63</v>
      </c>
      <c r="C29" t="s">
        <v>20</v>
      </c>
      <c r="D29" t="s">
        <v>21</v>
      </c>
      <c r="E29">
        <v>32700</v>
      </c>
      <c r="F29">
        <f t="shared" si="0"/>
        <v>327000</v>
      </c>
      <c r="G29">
        <v>359700</v>
      </c>
      <c r="H29" t="s">
        <v>13</v>
      </c>
      <c r="I29" t="s">
        <v>14</v>
      </c>
      <c r="J29" t="s">
        <v>15</v>
      </c>
    </row>
    <row r="30" spans="1:10" hidden="1" x14ac:dyDescent="0.3">
      <c r="A30" t="s">
        <v>67</v>
      </c>
      <c r="B30" t="s">
        <v>63</v>
      </c>
      <c r="C30" t="s">
        <v>39</v>
      </c>
      <c r="D30" t="s">
        <v>40</v>
      </c>
      <c r="E30">
        <v>9600</v>
      </c>
      <c r="F30">
        <f t="shared" si="0"/>
        <v>95999.999999999985</v>
      </c>
      <c r="G30">
        <v>105600</v>
      </c>
      <c r="H30" t="s">
        <v>13</v>
      </c>
      <c r="I30" t="s">
        <v>14</v>
      </c>
      <c r="J30" t="s">
        <v>15</v>
      </c>
    </row>
    <row r="31" spans="1:10" hidden="1" x14ac:dyDescent="0.3">
      <c r="A31" t="s">
        <v>68</v>
      </c>
      <c r="B31" t="s">
        <v>63</v>
      </c>
      <c r="C31" t="s">
        <v>69</v>
      </c>
      <c r="D31" t="s">
        <v>70</v>
      </c>
      <c r="E31">
        <v>21000</v>
      </c>
      <c r="F31">
        <f t="shared" si="0"/>
        <v>209999.99999999997</v>
      </c>
      <c r="G31">
        <v>231000</v>
      </c>
      <c r="H31" t="s">
        <v>13</v>
      </c>
      <c r="I31" t="s">
        <v>14</v>
      </c>
      <c r="J31" t="s">
        <v>15</v>
      </c>
    </row>
    <row r="32" spans="1:10" hidden="1" x14ac:dyDescent="0.3">
      <c r="A32" t="s">
        <v>71</v>
      </c>
      <c r="B32" t="s">
        <v>63</v>
      </c>
      <c r="C32" t="s">
        <v>33</v>
      </c>
      <c r="D32" t="s">
        <v>34</v>
      </c>
      <c r="E32">
        <v>19500</v>
      </c>
      <c r="F32">
        <f t="shared" si="0"/>
        <v>194999.99999999997</v>
      </c>
      <c r="G32">
        <v>214500</v>
      </c>
      <c r="H32" t="s">
        <v>13</v>
      </c>
      <c r="I32" t="s">
        <v>14</v>
      </c>
      <c r="J32" t="s">
        <v>15</v>
      </c>
    </row>
    <row r="33" spans="1:10" hidden="1" x14ac:dyDescent="0.3">
      <c r="A33" t="s">
        <v>72</v>
      </c>
      <c r="B33" t="s">
        <v>63</v>
      </c>
      <c r="C33" t="s">
        <v>42</v>
      </c>
      <c r="D33" t="s">
        <v>43</v>
      </c>
      <c r="E33">
        <v>12000</v>
      </c>
      <c r="F33">
        <f t="shared" si="0"/>
        <v>119999.99999999999</v>
      </c>
      <c r="G33">
        <v>132000</v>
      </c>
      <c r="H33" t="s">
        <v>13</v>
      </c>
      <c r="I33" t="s">
        <v>14</v>
      </c>
      <c r="J33" t="s">
        <v>15</v>
      </c>
    </row>
    <row r="34" spans="1:10" hidden="1" x14ac:dyDescent="0.3">
      <c r="A34" t="s">
        <v>73</v>
      </c>
      <c r="B34" t="s">
        <v>63</v>
      </c>
      <c r="C34" t="s">
        <v>11</v>
      </c>
      <c r="D34" t="s">
        <v>12</v>
      </c>
      <c r="E34">
        <v>9600</v>
      </c>
      <c r="F34">
        <f t="shared" si="0"/>
        <v>95999.999999999985</v>
      </c>
      <c r="G34">
        <v>105600</v>
      </c>
      <c r="H34" t="s">
        <v>13</v>
      </c>
      <c r="I34" t="s">
        <v>14</v>
      </c>
      <c r="J34" t="s">
        <v>15</v>
      </c>
    </row>
    <row r="35" spans="1:10" hidden="1" x14ac:dyDescent="0.3">
      <c r="A35" t="s">
        <v>74</v>
      </c>
      <c r="B35" t="s">
        <v>63</v>
      </c>
      <c r="C35" t="s">
        <v>17</v>
      </c>
      <c r="D35" t="s">
        <v>18</v>
      </c>
      <c r="E35">
        <v>114000</v>
      </c>
      <c r="F35">
        <f t="shared" si="0"/>
        <v>1140000</v>
      </c>
      <c r="G35">
        <v>1254000</v>
      </c>
      <c r="H35" t="s">
        <v>13</v>
      </c>
      <c r="I35" t="s">
        <v>14</v>
      </c>
      <c r="J35" t="s">
        <v>15</v>
      </c>
    </row>
    <row r="36" spans="1:10" hidden="1" x14ac:dyDescent="0.3">
      <c r="A36" t="s">
        <v>75</v>
      </c>
      <c r="B36" t="s">
        <v>63</v>
      </c>
      <c r="C36" t="s">
        <v>48</v>
      </c>
      <c r="D36" t="s">
        <v>49</v>
      </c>
      <c r="E36">
        <v>12300</v>
      </c>
      <c r="F36">
        <f t="shared" si="0"/>
        <v>122999.99999999999</v>
      </c>
      <c r="G36">
        <v>135300</v>
      </c>
      <c r="H36" t="s">
        <v>13</v>
      </c>
      <c r="I36" t="s">
        <v>14</v>
      </c>
      <c r="J36" t="s">
        <v>15</v>
      </c>
    </row>
    <row r="37" spans="1:10" hidden="1" x14ac:dyDescent="0.3">
      <c r="A37" t="s">
        <v>76</v>
      </c>
      <c r="B37" t="s">
        <v>63</v>
      </c>
      <c r="C37" t="s">
        <v>36</v>
      </c>
      <c r="D37" t="s">
        <v>37</v>
      </c>
      <c r="E37">
        <v>45000</v>
      </c>
      <c r="F37">
        <f t="shared" si="0"/>
        <v>449999.99999999994</v>
      </c>
      <c r="G37">
        <v>495000</v>
      </c>
      <c r="H37" t="s">
        <v>13</v>
      </c>
      <c r="I37" t="s">
        <v>14</v>
      </c>
      <c r="J37" t="s">
        <v>15</v>
      </c>
    </row>
    <row r="38" spans="1:10" hidden="1" x14ac:dyDescent="0.3">
      <c r="A38" t="s">
        <v>77</v>
      </c>
      <c r="B38" t="s">
        <v>78</v>
      </c>
      <c r="C38" t="s">
        <v>39</v>
      </c>
      <c r="D38" t="s">
        <v>40</v>
      </c>
      <c r="E38">
        <v>9600</v>
      </c>
      <c r="F38">
        <f t="shared" si="0"/>
        <v>95999.999999999985</v>
      </c>
      <c r="G38">
        <v>105600</v>
      </c>
      <c r="H38" t="s">
        <v>13</v>
      </c>
      <c r="I38" t="s">
        <v>14</v>
      </c>
      <c r="J38" t="s">
        <v>15</v>
      </c>
    </row>
    <row r="39" spans="1:10" hidden="1" x14ac:dyDescent="0.3">
      <c r="A39" t="s">
        <v>79</v>
      </c>
      <c r="B39" t="s">
        <v>78</v>
      </c>
      <c r="C39" t="s">
        <v>29</v>
      </c>
      <c r="D39" t="s">
        <v>30</v>
      </c>
      <c r="E39">
        <v>31909.090908999999</v>
      </c>
      <c r="F39">
        <f t="shared" si="0"/>
        <v>319090.90909090906</v>
      </c>
      <c r="G39">
        <v>351000</v>
      </c>
      <c r="H39" t="s">
        <v>13</v>
      </c>
      <c r="I39" t="s">
        <v>14</v>
      </c>
      <c r="J39" t="s">
        <v>15</v>
      </c>
    </row>
    <row r="40" spans="1:10" x14ac:dyDescent="0.3">
      <c r="A40" t="s">
        <v>80</v>
      </c>
      <c r="B40" t="s">
        <v>78</v>
      </c>
      <c r="C40" t="s">
        <v>45</v>
      </c>
      <c r="D40" t="s">
        <v>46</v>
      </c>
      <c r="E40" s="1">
        <v>32454.545454999999</v>
      </c>
      <c r="F40" s="1">
        <f t="shared" si="0"/>
        <v>324545.45454545453</v>
      </c>
      <c r="G40" s="1">
        <v>357000</v>
      </c>
      <c r="H40" t="s">
        <v>13</v>
      </c>
      <c r="I40" t="s">
        <v>14</v>
      </c>
      <c r="J40" t="s">
        <v>15</v>
      </c>
    </row>
    <row r="41" spans="1:10" hidden="1" x14ac:dyDescent="0.3">
      <c r="A41" t="s">
        <v>81</v>
      </c>
      <c r="B41" t="s">
        <v>78</v>
      </c>
      <c r="C41" t="s">
        <v>17</v>
      </c>
      <c r="D41" t="s">
        <v>18</v>
      </c>
      <c r="E41">
        <v>114000</v>
      </c>
      <c r="F41">
        <f t="shared" si="0"/>
        <v>1140000</v>
      </c>
      <c r="G41">
        <v>1254000</v>
      </c>
      <c r="H41" t="s">
        <v>13</v>
      </c>
      <c r="I41" t="s">
        <v>14</v>
      </c>
      <c r="J41" t="s">
        <v>15</v>
      </c>
    </row>
    <row r="42" spans="1:10" hidden="1" x14ac:dyDescent="0.3">
      <c r="A42" t="s">
        <v>82</v>
      </c>
      <c r="B42" t="s">
        <v>78</v>
      </c>
      <c r="C42" t="s">
        <v>20</v>
      </c>
      <c r="D42" t="s">
        <v>21</v>
      </c>
      <c r="E42">
        <v>32700</v>
      </c>
      <c r="F42">
        <f t="shared" si="0"/>
        <v>327000</v>
      </c>
      <c r="G42">
        <v>359700</v>
      </c>
      <c r="H42" t="s">
        <v>13</v>
      </c>
      <c r="I42" t="s">
        <v>14</v>
      </c>
      <c r="J42" t="s">
        <v>15</v>
      </c>
    </row>
    <row r="43" spans="1:10" hidden="1" x14ac:dyDescent="0.3">
      <c r="A43" t="s">
        <v>83</v>
      </c>
      <c r="B43" t="s">
        <v>78</v>
      </c>
      <c r="C43" t="s">
        <v>33</v>
      </c>
      <c r="D43" t="s">
        <v>34</v>
      </c>
      <c r="E43">
        <v>19500</v>
      </c>
      <c r="F43">
        <f t="shared" si="0"/>
        <v>194999.99999999997</v>
      </c>
      <c r="G43">
        <v>214500</v>
      </c>
      <c r="H43" t="s">
        <v>13</v>
      </c>
      <c r="I43" t="s">
        <v>14</v>
      </c>
      <c r="J43" t="s">
        <v>15</v>
      </c>
    </row>
    <row r="44" spans="1:10" hidden="1" x14ac:dyDescent="0.3">
      <c r="A44" t="s">
        <v>84</v>
      </c>
      <c r="B44" t="s">
        <v>78</v>
      </c>
      <c r="C44" t="s">
        <v>36</v>
      </c>
      <c r="D44" t="s">
        <v>37</v>
      </c>
      <c r="E44">
        <v>45000</v>
      </c>
      <c r="F44">
        <f t="shared" si="0"/>
        <v>449999.99999999994</v>
      </c>
      <c r="G44">
        <v>495000</v>
      </c>
      <c r="H44" t="s">
        <v>13</v>
      </c>
      <c r="I44" t="s">
        <v>14</v>
      </c>
      <c r="J44" t="s">
        <v>15</v>
      </c>
    </row>
    <row r="45" spans="1:10" hidden="1" x14ac:dyDescent="0.3">
      <c r="A45" t="s">
        <v>85</v>
      </c>
      <c r="B45" t="s">
        <v>78</v>
      </c>
      <c r="C45" t="s">
        <v>23</v>
      </c>
      <c r="D45" t="s">
        <v>24</v>
      </c>
      <c r="E45">
        <v>30000</v>
      </c>
      <c r="F45">
        <f t="shared" si="0"/>
        <v>300000</v>
      </c>
      <c r="G45">
        <v>330000</v>
      </c>
      <c r="H45" t="s">
        <v>13</v>
      </c>
      <c r="I45" t="s">
        <v>14</v>
      </c>
      <c r="J45" t="s">
        <v>15</v>
      </c>
    </row>
    <row r="46" spans="1:10" hidden="1" x14ac:dyDescent="0.3">
      <c r="A46" t="s">
        <v>86</v>
      </c>
      <c r="B46" t="s">
        <v>78</v>
      </c>
      <c r="C46" t="s">
        <v>48</v>
      </c>
      <c r="D46" t="s">
        <v>49</v>
      </c>
      <c r="E46">
        <v>12300</v>
      </c>
      <c r="F46">
        <f t="shared" si="0"/>
        <v>122999.99999999999</v>
      </c>
      <c r="G46">
        <v>135300</v>
      </c>
      <c r="H46" t="s">
        <v>13</v>
      </c>
      <c r="I46" t="s">
        <v>14</v>
      </c>
      <c r="J46" t="s">
        <v>15</v>
      </c>
    </row>
    <row r="47" spans="1:10" hidden="1" x14ac:dyDescent="0.3">
      <c r="A47" t="s">
        <v>87</v>
      </c>
      <c r="B47" t="s">
        <v>78</v>
      </c>
      <c r="C47" t="s">
        <v>69</v>
      </c>
      <c r="D47" t="s">
        <v>70</v>
      </c>
      <c r="E47">
        <v>21000</v>
      </c>
      <c r="F47">
        <f t="shared" si="0"/>
        <v>209999.99999999997</v>
      </c>
      <c r="G47">
        <v>231000</v>
      </c>
      <c r="H47" t="s">
        <v>13</v>
      </c>
      <c r="I47" t="s">
        <v>14</v>
      </c>
      <c r="J47" t="s">
        <v>15</v>
      </c>
    </row>
    <row r="48" spans="1:10" hidden="1" x14ac:dyDescent="0.3">
      <c r="A48" t="s">
        <v>88</v>
      </c>
      <c r="B48" t="s">
        <v>78</v>
      </c>
      <c r="C48" t="s">
        <v>42</v>
      </c>
      <c r="D48" t="s">
        <v>43</v>
      </c>
      <c r="E48">
        <v>12000</v>
      </c>
      <c r="F48">
        <f t="shared" si="0"/>
        <v>119999.99999999999</v>
      </c>
      <c r="G48">
        <v>132000</v>
      </c>
      <c r="H48" t="s">
        <v>13</v>
      </c>
      <c r="I48" t="s">
        <v>14</v>
      </c>
      <c r="J48" t="s">
        <v>15</v>
      </c>
    </row>
    <row r="49" spans="1:10" hidden="1" x14ac:dyDescent="0.3">
      <c r="A49" t="s">
        <v>89</v>
      </c>
      <c r="B49" t="s">
        <v>90</v>
      </c>
      <c r="C49" t="s">
        <v>17</v>
      </c>
      <c r="D49" t="s">
        <v>18</v>
      </c>
      <c r="E49">
        <v>114000</v>
      </c>
      <c r="F49">
        <f t="shared" si="0"/>
        <v>1140000</v>
      </c>
      <c r="G49">
        <v>1254000</v>
      </c>
      <c r="H49" t="s">
        <v>13</v>
      </c>
      <c r="I49" t="s">
        <v>14</v>
      </c>
      <c r="J49" t="s">
        <v>15</v>
      </c>
    </row>
    <row r="50" spans="1:10" hidden="1" x14ac:dyDescent="0.3">
      <c r="A50" t="s">
        <v>91</v>
      </c>
      <c r="B50" t="s">
        <v>90</v>
      </c>
      <c r="C50" t="s">
        <v>69</v>
      </c>
      <c r="D50" t="s">
        <v>70</v>
      </c>
      <c r="E50">
        <v>21000</v>
      </c>
      <c r="F50">
        <f t="shared" si="0"/>
        <v>209999.99999999997</v>
      </c>
      <c r="G50">
        <v>231000</v>
      </c>
      <c r="H50" t="s">
        <v>13</v>
      </c>
      <c r="I50" t="s">
        <v>14</v>
      </c>
      <c r="J50" t="s">
        <v>15</v>
      </c>
    </row>
    <row r="51" spans="1:10" hidden="1" x14ac:dyDescent="0.3">
      <c r="A51" t="s">
        <v>92</v>
      </c>
      <c r="B51" t="s">
        <v>90</v>
      </c>
      <c r="C51" t="s">
        <v>29</v>
      </c>
      <c r="D51" t="s">
        <v>30</v>
      </c>
      <c r="E51">
        <v>31909.090908999999</v>
      </c>
      <c r="F51">
        <f t="shared" si="0"/>
        <v>319090.90909090906</v>
      </c>
      <c r="G51">
        <v>351000</v>
      </c>
      <c r="H51" t="s">
        <v>13</v>
      </c>
      <c r="I51" t="s">
        <v>14</v>
      </c>
      <c r="J51" t="s">
        <v>15</v>
      </c>
    </row>
    <row r="52" spans="1:10" hidden="1" x14ac:dyDescent="0.3">
      <c r="A52" t="s">
        <v>93</v>
      </c>
      <c r="B52" t="s">
        <v>90</v>
      </c>
      <c r="C52" t="s">
        <v>20</v>
      </c>
      <c r="D52" t="s">
        <v>21</v>
      </c>
      <c r="E52">
        <v>32700</v>
      </c>
      <c r="F52">
        <f t="shared" si="0"/>
        <v>327000</v>
      </c>
      <c r="G52">
        <v>359700</v>
      </c>
      <c r="H52" t="s">
        <v>13</v>
      </c>
      <c r="I52" t="s">
        <v>14</v>
      </c>
      <c r="J52" t="s">
        <v>15</v>
      </c>
    </row>
    <row r="53" spans="1:10" hidden="1" x14ac:dyDescent="0.3">
      <c r="A53" t="s">
        <v>94</v>
      </c>
      <c r="B53" t="s">
        <v>90</v>
      </c>
      <c r="C53" t="s">
        <v>39</v>
      </c>
      <c r="D53" t="s">
        <v>40</v>
      </c>
      <c r="E53">
        <v>9600</v>
      </c>
      <c r="F53">
        <f t="shared" si="0"/>
        <v>95999.999999999985</v>
      </c>
      <c r="G53">
        <v>105600</v>
      </c>
      <c r="H53" t="s">
        <v>13</v>
      </c>
      <c r="I53" t="s">
        <v>14</v>
      </c>
      <c r="J53" t="s">
        <v>15</v>
      </c>
    </row>
    <row r="54" spans="1:10" hidden="1" x14ac:dyDescent="0.3">
      <c r="A54" t="s">
        <v>95</v>
      </c>
      <c r="B54" t="s">
        <v>90</v>
      </c>
      <c r="C54" t="s">
        <v>23</v>
      </c>
      <c r="D54" t="s">
        <v>24</v>
      </c>
      <c r="E54">
        <v>30000</v>
      </c>
      <c r="F54">
        <f t="shared" si="0"/>
        <v>300000</v>
      </c>
      <c r="G54">
        <v>330000</v>
      </c>
      <c r="H54" t="s">
        <v>13</v>
      </c>
      <c r="I54" t="s">
        <v>14</v>
      </c>
      <c r="J54" t="s">
        <v>15</v>
      </c>
    </row>
    <row r="55" spans="1:10" x14ac:dyDescent="0.3">
      <c r="A55" t="s">
        <v>96</v>
      </c>
      <c r="B55" t="s">
        <v>90</v>
      </c>
      <c r="C55" t="s">
        <v>45</v>
      </c>
      <c r="D55" t="s">
        <v>46</v>
      </c>
      <c r="E55" s="1">
        <v>32454.545454999999</v>
      </c>
      <c r="F55" s="1">
        <f t="shared" si="0"/>
        <v>324545.45454545453</v>
      </c>
      <c r="G55" s="1">
        <v>357000</v>
      </c>
      <c r="H55" t="s">
        <v>13</v>
      </c>
      <c r="I55" t="s">
        <v>14</v>
      </c>
      <c r="J55" t="s">
        <v>15</v>
      </c>
    </row>
    <row r="56" spans="1:10" hidden="1" x14ac:dyDescent="0.3">
      <c r="A56" t="s">
        <v>97</v>
      </c>
      <c r="B56" t="s">
        <v>90</v>
      </c>
      <c r="C56" t="s">
        <v>33</v>
      </c>
      <c r="D56" t="s">
        <v>34</v>
      </c>
      <c r="E56">
        <v>19500</v>
      </c>
      <c r="F56">
        <f t="shared" si="0"/>
        <v>194999.99999999997</v>
      </c>
      <c r="G56">
        <v>214500</v>
      </c>
      <c r="H56" t="s">
        <v>13</v>
      </c>
      <c r="I56" t="s">
        <v>14</v>
      </c>
      <c r="J56" t="s">
        <v>15</v>
      </c>
    </row>
    <row r="57" spans="1:10" hidden="1" x14ac:dyDescent="0.3">
      <c r="A57" t="s">
        <v>98</v>
      </c>
      <c r="B57" t="s">
        <v>90</v>
      </c>
      <c r="C57" t="s">
        <v>36</v>
      </c>
      <c r="D57" t="s">
        <v>37</v>
      </c>
      <c r="E57">
        <v>45000</v>
      </c>
      <c r="F57">
        <f t="shared" si="0"/>
        <v>449999.99999999994</v>
      </c>
      <c r="G57">
        <v>495000</v>
      </c>
      <c r="H57" t="s">
        <v>13</v>
      </c>
      <c r="I57" t="s">
        <v>14</v>
      </c>
      <c r="J57" t="s">
        <v>15</v>
      </c>
    </row>
    <row r="58" spans="1:10" hidden="1" x14ac:dyDescent="0.3">
      <c r="A58" t="s">
        <v>99</v>
      </c>
      <c r="B58" t="s">
        <v>90</v>
      </c>
      <c r="C58" t="s">
        <v>42</v>
      </c>
      <c r="D58" t="s">
        <v>43</v>
      </c>
      <c r="E58">
        <v>12000</v>
      </c>
      <c r="F58">
        <f t="shared" si="0"/>
        <v>119999.99999999999</v>
      </c>
      <c r="G58">
        <v>132000</v>
      </c>
      <c r="H58" t="s">
        <v>13</v>
      </c>
      <c r="I58" t="s">
        <v>14</v>
      </c>
      <c r="J58" t="s">
        <v>15</v>
      </c>
    </row>
    <row r="59" spans="1:10" hidden="1" x14ac:dyDescent="0.3">
      <c r="A59" t="s">
        <v>100</v>
      </c>
      <c r="B59" t="s">
        <v>101</v>
      </c>
      <c r="C59" t="s">
        <v>11</v>
      </c>
      <c r="D59" t="s">
        <v>12</v>
      </c>
      <c r="E59">
        <v>9600</v>
      </c>
      <c r="F59">
        <f t="shared" si="0"/>
        <v>95999.999999999985</v>
      </c>
      <c r="G59">
        <v>105600</v>
      </c>
      <c r="H59" t="s">
        <v>13</v>
      </c>
      <c r="I59" t="s">
        <v>14</v>
      </c>
      <c r="J59" t="s">
        <v>15</v>
      </c>
    </row>
    <row r="60" spans="1:10" hidden="1" x14ac:dyDescent="0.3">
      <c r="A60" t="s">
        <v>102</v>
      </c>
      <c r="B60" t="s">
        <v>101</v>
      </c>
      <c r="C60" t="s">
        <v>17</v>
      </c>
      <c r="D60" t="s">
        <v>18</v>
      </c>
      <c r="E60">
        <v>114000</v>
      </c>
      <c r="F60">
        <f t="shared" si="0"/>
        <v>1140000</v>
      </c>
      <c r="G60">
        <v>1254000</v>
      </c>
      <c r="H60" t="s">
        <v>13</v>
      </c>
      <c r="I60" t="s">
        <v>14</v>
      </c>
      <c r="J60" t="s">
        <v>15</v>
      </c>
    </row>
    <row r="61" spans="1:10" hidden="1" x14ac:dyDescent="0.3">
      <c r="A61" t="s">
        <v>103</v>
      </c>
      <c r="B61" t="s">
        <v>101</v>
      </c>
      <c r="C61" t="s">
        <v>69</v>
      </c>
      <c r="D61" t="s">
        <v>70</v>
      </c>
      <c r="E61">
        <v>21000</v>
      </c>
      <c r="F61">
        <f t="shared" si="0"/>
        <v>209999.99999999997</v>
      </c>
      <c r="G61">
        <v>231000</v>
      </c>
      <c r="H61" t="s">
        <v>13</v>
      </c>
      <c r="I61" t="s">
        <v>14</v>
      </c>
      <c r="J61" t="s">
        <v>15</v>
      </c>
    </row>
    <row r="62" spans="1:10" hidden="1" x14ac:dyDescent="0.3">
      <c r="A62" t="s">
        <v>104</v>
      </c>
      <c r="B62" t="s">
        <v>101</v>
      </c>
      <c r="C62" t="s">
        <v>20</v>
      </c>
      <c r="D62" t="s">
        <v>21</v>
      </c>
      <c r="E62">
        <v>32700</v>
      </c>
      <c r="F62">
        <f t="shared" si="0"/>
        <v>327000</v>
      </c>
      <c r="G62">
        <v>359700</v>
      </c>
      <c r="H62" t="s">
        <v>13</v>
      </c>
      <c r="I62" t="s">
        <v>14</v>
      </c>
      <c r="J62" t="s">
        <v>15</v>
      </c>
    </row>
    <row r="63" spans="1:10" x14ac:dyDescent="0.3">
      <c r="A63" t="s">
        <v>105</v>
      </c>
      <c r="B63" t="s">
        <v>101</v>
      </c>
      <c r="C63" t="s">
        <v>45</v>
      </c>
      <c r="D63" t="s">
        <v>46</v>
      </c>
      <c r="E63" s="1">
        <v>32454.545454999999</v>
      </c>
      <c r="F63" s="1">
        <f t="shared" si="0"/>
        <v>324545.45454545453</v>
      </c>
      <c r="G63" s="1">
        <v>357000</v>
      </c>
      <c r="H63" t="s">
        <v>13</v>
      </c>
      <c r="I63" t="s">
        <v>14</v>
      </c>
      <c r="J63" t="s">
        <v>15</v>
      </c>
    </row>
    <row r="64" spans="1:10" hidden="1" x14ac:dyDescent="0.3">
      <c r="A64" t="s">
        <v>106</v>
      </c>
      <c r="B64" t="s">
        <v>101</v>
      </c>
      <c r="C64" t="s">
        <v>29</v>
      </c>
      <c r="D64" t="s">
        <v>30</v>
      </c>
      <c r="E64">
        <v>31909.090908999999</v>
      </c>
      <c r="F64">
        <f t="shared" si="0"/>
        <v>319090.90909090906</v>
      </c>
      <c r="G64">
        <v>351000</v>
      </c>
      <c r="H64" t="s">
        <v>13</v>
      </c>
      <c r="I64" t="s">
        <v>14</v>
      </c>
      <c r="J64" t="s">
        <v>15</v>
      </c>
    </row>
    <row r="65" spans="1:10" hidden="1" x14ac:dyDescent="0.3">
      <c r="A65" t="s">
        <v>107</v>
      </c>
      <c r="B65" t="s">
        <v>101</v>
      </c>
      <c r="C65" t="s">
        <v>33</v>
      </c>
      <c r="D65" t="s">
        <v>34</v>
      </c>
      <c r="E65">
        <v>19500</v>
      </c>
      <c r="F65">
        <f t="shared" si="0"/>
        <v>194999.99999999997</v>
      </c>
      <c r="G65">
        <v>214500</v>
      </c>
      <c r="H65" t="s">
        <v>13</v>
      </c>
      <c r="I65" t="s">
        <v>14</v>
      </c>
      <c r="J65" t="s">
        <v>15</v>
      </c>
    </row>
    <row r="66" spans="1:10" hidden="1" x14ac:dyDescent="0.3">
      <c r="A66" t="s">
        <v>108</v>
      </c>
      <c r="B66" t="s">
        <v>101</v>
      </c>
      <c r="C66" t="s">
        <v>36</v>
      </c>
      <c r="D66" t="s">
        <v>37</v>
      </c>
      <c r="E66">
        <v>45000</v>
      </c>
      <c r="F66">
        <f t="shared" si="0"/>
        <v>449999.99999999994</v>
      </c>
      <c r="G66">
        <v>495000</v>
      </c>
      <c r="H66" t="s">
        <v>13</v>
      </c>
      <c r="I66" t="s">
        <v>14</v>
      </c>
      <c r="J66" t="s">
        <v>15</v>
      </c>
    </row>
    <row r="67" spans="1:10" hidden="1" x14ac:dyDescent="0.3">
      <c r="A67" t="s">
        <v>109</v>
      </c>
      <c r="B67" t="s">
        <v>101</v>
      </c>
      <c r="C67" t="s">
        <v>39</v>
      </c>
      <c r="D67" t="s">
        <v>40</v>
      </c>
      <c r="E67">
        <v>9600</v>
      </c>
      <c r="F67">
        <f t="shared" ref="F67:F130" si="1">+G67/1.1</f>
        <v>95999.999999999985</v>
      </c>
      <c r="G67">
        <v>105600</v>
      </c>
      <c r="H67" t="s">
        <v>13</v>
      </c>
      <c r="I67" t="s">
        <v>14</v>
      </c>
      <c r="J67" t="s">
        <v>15</v>
      </c>
    </row>
    <row r="68" spans="1:10" hidden="1" x14ac:dyDescent="0.3">
      <c r="A68" t="s">
        <v>110</v>
      </c>
      <c r="B68" t="s">
        <v>101</v>
      </c>
      <c r="C68" t="s">
        <v>42</v>
      </c>
      <c r="D68" t="s">
        <v>43</v>
      </c>
      <c r="E68">
        <v>12000</v>
      </c>
      <c r="F68">
        <f t="shared" si="1"/>
        <v>119999.99999999999</v>
      </c>
      <c r="G68">
        <v>132000</v>
      </c>
      <c r="H68" t="s">
        <v>13</v>
      </c>
      <c r="I68" t="s">
        <v>14</v>
      </c>
      <c r="J68" t="s">
        <v>15</v>
      </c>
    </row>
    <row r="69" spans="1:10" hidden="1" x14ac:dyDescent="0.3">
      <c r="A69" t="s">
        <v>111</v>
      </c>
      <c r="B69" t="s">
        <v>101</v>
      </c>
      <c r="C69" t="s">
        <v>48</v>
      </c>
      <c r="D69" t="s">
        <v>49</v>
      </c>
      <c r="E69">
        <v>12300</v>
      </c>
      <c r="F69">
        <f t="shared" si="1"/>
        <v>122999.99999999999</v>
      </c>
      <c r="G69">
        <v>135300</v>
      </c>
      <c r="H69" t="s">
        <v>13</v>
      </c>
      <c r="I69" t="s">
        <v>14</v>
      </c>
      <c r="J69" t="s">
        <v>15</v>
      </c>
    </row>
    <row r="70" spans="1:10" hidden="1" x14ac:dyDescent="0.3">
      <c r="A70" t="s">
        <v>112</v>
      </c>
      <c r="B70" t="s">
        <v>101</v>
      </c>
      <c r="C70" t="s">
        <v>23</v>
      </c>
      <c r="D70" t="s">
        <v>24</v>
      </c>
      <c r="E70">
        <v>30000</v>
      </c>
      <c r="F70">
        <f t="shared" si="1"/>
        <v>300000</v>
      </c>
      <c r="G70">
        <v>330000</v>
      </c>
      <c r="H70" t="s">
        <v>13</v>
      </c>
      <c r="I70" t="s">
        <v>14</v>
      </c>
      <c r="J70" t="s">
        <v>15</v>
      </c>
    </row>
    <row r="71" spans="1:10" hidden="1" x14ac:dyDescent="0.3">
      <c r="A71" t="s">
        <v>113</v>
      </c>
      <c r="B71" t="s">
        <v>114</v>
      </c>
      <c r="C71" t="s">
        <v>69</v>
      </c>
      <c r="D71" t="s">
        <v>70</v>
      </c>
      <c r="E71">
        <v>42000</v>
      </c>
      <c r="F71">
        <f t="shared" si="1"/>
        <v>419999.99999999994</v>
      </c>
      <c r="G71">
        <v>462000</v>
      </c>
      <c r="H71" t="s">
        <v>13</v>
      </c>
      <c r="I71" t="s">
        <v>14</v>
      </c>
      <c r="J71" t="s">
        <v>15</v>
      </c>
    </row>
    <row r="72" spans="1:10" x14ac:dyDescent="0.3">
      <c r="A72" t="s">
        <v>115</v>
      </c>
      <c r="B72" t="s">
        <v>114</v>
      </c>
      <c r="C72" t="s">
        <v>45</v>
      </c>
      <c r="D72" t="s">
        <v>46</v>
      </c>
      <c r="E72" s="1">
        <v>31909.090908999999</v>
      </c>
      <c r="F72" s="1">
        <f t="shared" si="1"/>
        <v>319090.90909090906</v>
      </c>
      <c r="G72" s="1">
        <v>351000</v>
      </c>
      <c r="H72" t="s">
        <v>13</v>
      </c>
      <c r="I72" t="s">
        <v>14</v>
      </c>
      <c r="J72" t="s">
        <v>15</v>
      </c>
    </row>
    <row r="73" spans="1:10" hidden="1" x14ac:dyDescent="0.3">
      <c r="A73" t="s">
        <v>116</v>
      </c>
      <c r="B73" t="s">
        <v>114</v>
      </c>
      <c r="C73" t="s">
        <v>20</v>
      </c>
      <c r="D73" t="s">
        <v>21</v>
      </c>
      <c r="E73">
        <v>32700</v>
      </c>
      <c r="F73">
        <f t="shared" si="1"/>
        <v>327000</v>
      </c>
      <c r="G73">
        <v>359700</v>
      </c>
      <c r="H73" t="s">
        <v>13</v>
      </c>
      <c r="I73" t="s">
        <v>14</v>
      </c>
      <c r="J73" t="s">
        <v>15</v>
      </c>
    </row>
    <row r="74" spans="1:10" hidden="1" x14ac:dyDescent="0.3">
      <c r="A74" t="s">
        <v>117</v>
      </c>
      <c r="B74" t="s">
        <v>114</v>
      </c>
      <c r="C74" t="s">
        <v>33</v>
      </c>
      <c r="D74" t="s">
        <v>34</v>
      </c>
      <c r="E74">
        <v>19500</v>
      </c>
      <c r="F74">
        <f t="shared" si="1"/>
        <v>194999.99999999997</v>
      </c>
      <c r="G74">
        <v>214500</v>
      </c>
      <c r="H74" t="s">
        <v>13</v>
      </c>
      <c r="I74" t="s">
        <v>14</v>
      </c>
      <c r="J74" t="s">
        <v>15</v>
      </c>
    </row>
    <row r="75" spans="1:10" hidden="1" x14ac:dyDescent="0.3">
      <c r="A75" t="s">
        <v>118</v>
      </c>
      <c r="B75" t="s">
        <v>114</v>
      </c>
      <c r="C75" t="s">
        <v>29</v>
      </c>
      <c r="D75" t="s">
        <v>30</v>
      </c>
      <c r="E75">
        <v>31909.090908999999</v>
      </c>
      <c r="F75">
        <f t="shared" si="1"/>
        <v>319090.90909090906</v>
      </c>
      <c r="G75">
        <v>351000</v>
      </c>
      <c r="H75" t="s">
        <v>13</v>
      </c>
      <c r="I75" t="s">
        <v>14</v>
      </c>
      <c r="J75" t="s">
        <v>15</v>
      </c>
    </row>
    <row r="76" spans="1:10" hidden="1" x14ac:dyDescent="0.3">
      <c r="A76" t="s">
        <v>119</v>
      </c>
      <c r="B76" t="s">
        <v>114</v>
      </c>
      <c r="C76" t="s">
        <v>39</v>
      </c>
      <c r="D76" t="s">
        <v>40</v>
      </c>
      <c r="E76">
        <v>9600</v>
      </c>
      <c r="F76">
        <f t="shared" si="1"/>
        <v>95999.999999999985</v>
      </c>
      <c r="G76">
        <v>105600</v>
      </c>
      <c r="H76" t="s">
        <v>13</v>
      </c>
      <c r="I76" t="s">
        <v>14</v>
      </c>
      <c r="J76" t="s">
        <v>15</v>
      </c>
    </row>
    <row r="77" spans="1:10" hidden="1" x14ac:dyDescent="0.3">
      <c r="A77" t="s">
        <v>120</v>
      </c>
      <c r="B77" t="s">
        <v>114</v>
      </c>
      <c r="C77" t="s">
        <v>11</v>
      </c>
      <c r="D77" t="s">
        <v>12</v>
      </c>
      <c r="E77">
        <v>28800</v>
      </c>
      <c r="F77">
        <f t="shared" si="1"/>
        <v>288000</v>
      </c>
      <c r="G77">
        <v>316800</v>
      </c>
      <c r="H77" t="s">
        <v>13</v>
      </c>
      <c r="I77" t="s">
        <v>14</v>
      </c>
      <c r="J77" t="s">
        <v>15</v>
      </c>
    </row>
    <row r="78" spans="1:10" hidden="1" x14ac:dyDescent="0.3">
      <c r="A78" t="s">
        <v>121</v>
      </c>
      <c r="B78" t="s">
        <v>114</v>
      </c>
      <c r="C78" t="s">
        <v>36</v>
      </c>
      <c r="D78" t="s">
        <v>37</v>
      </c>
      <c r="E78">
        <v>45000</v>
      </c>
      <c r="F78">
        <f t="shared" si="1"/>
        <v>449999.99999999994</v>
      </c>
      <c r="G78">
        <v>495000</v>
      </c>
      <c r="H78" t="s">
        <v>13</v>
      </c>
      <c r="I78" t="s">
        <v>14</v>
      </c>
      <c r="J78" t="s">
        <v>15</v>
      </c>
    </row>
    <row r="79" spans="1:10" hidden="1" x14ac:dyDescent="0.3">
      <c r="A79" t="s">
        <v>122</v>
      </c>
      <c r="B79" t="s">
        <v>114</v>
      </c>
      <c r="C79" t="s">
        <v>48</v>
      </c>
      <c r="D79" t="s">
        <v>49</v>
      </c>
      <c r="E79">
        <v>12300</v>
      </c>
      <c r="F79">
        <f t="shared" si="1"/>
        <v>122999.99999999999</v>
      </c>
      <c r="G79">
        <v>135300</v>
      </c>
      <c r="H79" t="s">
        <v>13</v>
      </c>
      <c r="I79" t="s">
        <v>14</v>
      </c>
      <c r="J79" t="s">
        <v>15</v>
      </c>
    </row>
    <row r="80" spans="1:10" hidden="1" x14ac:dyDescent="0.3">
      <c r="A80" t="s">
        <v>123</v>
      </c>
      <c r="B80" t="s">
        <v>114</v>
      </c>
      <c r="C80" t="s">
        <v>17</v>
      </c>
      <c r="D80" t="s">
        <v>18</v>
      </c>
      <c r="E80">
        <v>114000</v>
      </c>
      <c r="F80">
        <f t="shared" si="1"/>
        <v>1140000</v>
      </c>
      <c r="G80">
        <v>1254000</v>
      </c>
      <c r="H80" t="s">
        <v>13</v>
      </c>
      <c r="I80" t="s">
        <v>14</v>
      </c>
      <c r="J80" t="s">
        <v>15</v>
      </c>
    </row>
    <row r="81" spans="1:10" hidden="1" x14ac:dyDescent="0.3">
      <c r="A81" t="s">
        <v>124</v>
      </c>
      <c r="B81" t="s">
        <v>125</v>
      </c>
      <c r="C81" t="s">
        <v>23</v>
      </c>
      <c r="D81" t="s">
        <v>24</v>
      </c>
      <c r="E81">
        <v>30000</v>
      </c>
      <c r="F81">
        <f t="shared" si="1"/>
        <v>300000</v>
      </c>
      <c r="G81">
        <v>330000</v>
      </c>
      <c r="H81" t="s">
        <v>13</v>
      </c>
      <c r="I81" t="s">
        <v>14</v>
      </c>
      <c r="J81" t="s">
        <v>15</v>
      </c>
    </row>
    <row r="82" spans="1:10" hidden="1" x14ac:dyDescent="0.3">
      <c r="A82" t="s">
        <v>126</v>
      </c>
      <c r="B82" t="s">
        <v>125</v>
      </c>
      <c r="C82" t="s">
        <v>33</v>
      </c>
      <c r="D82" t="s">
        <v>34</v>
      </c>
      <c r="E82">
        <v>19500</v>
      </c>
      <c r="F82">
        <f t="shared" si="1"/>
        <v>194999.99999999997</v>
      </c>
      <c r="G82">
        <v>214500</v>
      </c>
      <c r="H82" t="s">
        <v>13</v>
      </c>
      <c r="I82" t="s">
        <v>127</v>
      </c>
      <c r="J82" t="s">
        <v>15</v>
      </c>
    </row>
    <row r="83" spans="1:10" x14ac:dyDescent="0.3">
      <c r="A83" t="s">
        <v>128</v>
      </c>
      <c r="B83" t="s">
        <v>129</v>
      </c>
      <c r="C83" t="s">
        <v>45</v>
      </c>
      <c r="D83" t="s">
        <v>46</v>
      </c>
      <c r="E83" s="1">
        <v>30000</v>
      </c>
      <c r="F83" s="1">
        <f t="shared" si="1"/>
        <v>300000</v>
      </c>
      <c r="G83" s="1">
        <v>330000</v>
      </c>
      <c r="H83" t="s">
        <v>13</v>
      </c>
      <c r="I83" t="s">
        <v>14</v>
      </c>
      <c r="J83" t="s">
        <v>15</v>
      </c>
    </row>
    <row r="84" spans="1:10" hidden="1" x14ac:dyDescent="0.3">
      <c r="A84" t="s">
        <v>130</v>
      </c>
      <c r="B84" t="s">
        <v>129</v>
      </c>
      <c r="C84" t="s">
        <v>36</v>
      </c>
      <c r="D84" t="s">
        <v>37</v>
      </c>
      <c r="E84">
        <v>45000</v>
      </c>
      <c r="F84">
        <f t="shared" si="1"/>
        <v>449999.99999999994</v>
      </c>
      <c r="G84">
        <v>495000</v>
      </c>
      <c r="H84" t="s">
        <v>13</v>
      </c>
      <c r="I84" t="s">
        <v>14</v>
      </c>
      <c r="J84" t="s">
        <v>15</v>
      </c>
    </row>
    <row r="85" spans="1:10" hidden="1" x14ac:dyDescent="0.3">
      <c r="A85" t="s">
        <v>131</v>
      </c>
      <c r="B85" t="s">
        <v>129</v>
      </c>
      <c r="C85" t="s">
        <v>23</v>
      </c>
      <c r="D85" t="s">
        <v>24</v>
      </c>
      <c r="E85">
        <v>30000</v>
      </c>
      <c r="F85">
        <f t="shared" si="1"/>
        <v>300000</v>
      </c>
      <c r="G85">
        <v>330000</v>
      </c>
      <c r="H85" t="s">
        <v>13</v>
      </c>
      <c r="I85" t="s">
        <v>14</v>
      </c>
      <c r="J85" t="s">
        <v>15</v>
      </c>
    </row>
    <row r="86" spans="1:10" hidden="1" x14ac:dyDescent="0.3">
      <c r="A86" t="s">
        <v>132</v>
      </c>
      <c r="B86" t="s">
        <v>129</v>
      </c>
      <c r="C86" t="s">
        <v>29</v>
      </c>
      <c r="D86" t="s">
        <v>30</v>
      </c>
      <c r="E86">
        <v>31909.090908999999</v>
      </c>
      <c r="F86">
        <f t="shared" si="1"/>
        <v>319090.90909090906</v>
      </c>
      <c r="G86">
        <v>351000</v>
      </c>
      <c r="H86" t="s">
        <v>13</v>
      </c>
      <c r="I86" t="s">
        <v>14</v>
      </c>
      <c r="J86" t="s">
        <v>15</v>
      </c>
    </row>
    <row r="87" spans="1:10" hidden="1" x14ac:dyDescent="0.3">
      <c r="A87" t="s">
        <v>133</v>
      </c>
      <c r="B87" t="s">
        <v>129</v>
      </c>
      <c r="C87" t="s">
        <v>69</v>
      </c>
      <c r="D87" t="s">
        <v>70</v>
      </c>
      <c r="E87">
        <v>21000</v>
      </c>
      <c r="F87">
        <f t="shared" si="1"/>
        <v>209999.99999999997</v>
      </c>
      <c r="G87">
        <v>231000</v>
      </c>
      <c r="H87" t="s">
        <v>13</v>
      </c>
      <c r="I87" t="s">
        <v>14</v>
      </c>
      <c r="J87" t="s">
        <v>15</v>
      </c>
    </row>
    <row r="88" spans="1:10" hidden="1" x14ac:dyDescent="0.3">
      <c r="A88" t="s">
        <v>134</v>
      </c>
      <c r="B88" t="s">
        <v>129</v>
      </c>
      <c r="C88" t="s">
        <v>33</v>
      </c>
      <c r="D88" t="s">
        <v>34</v>
      </c>
      <c r="E88">
        <v>19500</v>
      </c>
      <c r="F88">
        <f t="shared" si="1"/>
        <v>194999.99999999997</v>
      </c>
      <c r="G88">
        <v>214500</v>
      </c>
      <c r="H88" t="s">
        <v>13</v>
      </c>
      <c r="I88" t="s">
        <v>14</v>
      </c>
      <c r="J88" t="s">
        <v>15</v>
      </c>
    </row>
    <row r="89" spans="1:10" hidden="1" x14ac:dyDescent="0.3">
      <c r="A89" t="s">
        <v>135</v>
      </c>
      <c r="B89" t="s">
        <v>129</v>
      </c>
      <c r="C89" t="s">
        <v>42</v>
      </c>
      <c r="D89" t="s">
        <v>43</v>
      </c>
      <c r="E89">
        <v>12000</v>
      </c>
      <c r="F89">
        <f t="shared" si="1"/>
        <v>119999.99999999999</v>
      </c>
      <c r="G89">
        <v>132000</v>
      </c>
      <c r="H89" t="s">
        <v>13</v>
      </c>
      <c r="I89" t="s">
        <v>14</v>
      </c>
      <c r="J89" t="s">
        <v>15</v>
      </c>
    </row>
    <row r="90" spans="1:10" hidden="1" x14ac:dyDescent="0.3">
      <c r="A90" t="s">
        <v>136</v>
      </c>
      <c r="B90" t="s">
        <v>129</v>
      </c>
      <c r="C90" t="s">
        <v>20</v>
      </c>
      <c r="D90" t="s">
        <v>21</v>
      </c>
      <c r="E90">
        <v>32700</v>
      </c>
      <c r="F90">
        <f t="shared" si="1"/>
        <v>327000</v>
      </c>
      <c r="G90">
        <v>359700</v>
      </c>
      <c r="H90" t="s">
        <v>13</v>
      </c>
      <c r="I90" t="s">
        <v>14</v>
      </c>
      <c r="J90" t="s">
        <v>15</v>
      </c>
    </row>
    <row r="91" spans="1:10" hidden="1" x14ac:dyDescent="0.3">
      <c r="A91" t="s">
        <v>137</v>
      </c>
      <c r="B91" t="s">
        <v>129</v>
      </c>
      <c r="C91" t="s">
        <v>39</v>
      </c>
      <c r="D91" t="s">
        <v>40</v>
      </c>
      <c r="E91">
        <v>9600</v>
      </c>
      <c r="F91">
        <f t="shared" si="1"/>
        <v>95999.999999999985</v>
      </c>
      <c r="G91">
        <v>105600</v>
      </c>
      <c r="H91" t="s">
        <v>13</v>
      </c>
      <c r="I91" t="s">
        <v>14</v>
      </c>
      <c r="J91" t="s">
        <v>15</v>
      </c>
    </row>
    <row r="92" spans="1:10" hidden="1" x14ac:dyDescent="0.3">
      <c r="A92" t="s">
        <v>138</v>
      </c>
      <c r="B92" t="s">
        <v>129</v>
      </c>
      <c r="C92" t="s">
        <v>17</v>
      </c>
      <c r="D92" t="s">
        <v>18</v>
      </c>
      <c r="E92">
        <v>114000</v>
      </c>
      <c r="F92">
        <f t="shared" si="1"/>
        <v>1140000</v>
      </c>
      <c r="G92">
        <v>1254000</v>
      </c>
      <c r="H92" t="s">
        <v>13</v>
      </c>
      <c r="I92" t="s">
        <v>14</v>
      </c>
      <c r="J92" t="s">
        <v>15</v>
      </c>
    </row>
    <row r="93" spans="1:10" hidden="1" x14ac:dyDescent="0.3">
      <c r="A93" t="s">
        <v>139</v>
      </c>
      <c r="B93" t="s">
        <v>129</v>
      </c>
      <c r="C93" t="s">
        <v>26</v>
      </c>
      <c r="D93" t="s">
        <v>27</v>
      </c>
      <c r="E93">
        <v>21000</v>
      </c>
      <c r="F93">
        <f t="shared" si="1"/>
        <v>209999.99999999997</v>
      </c>
      <c r="G93">
        <v>231000</v>
      </c>
      <c r="H93" t="s">
        <v>13</v>
      </c>
      <c r="I93" t="s">
        <v>14</v>
      </c>
      <c r="J93" t="s">
        <v>15</v>
      </c>
    </row>
    <row r="94" spans="1:10" hidden="1" x14ac:dyDescent="0.3">
      <c r="A94" t="s">
        <v>140</v>
      </c>
      <c r="B94" t="s">
        <v>141</v>
      </c>
      <c r="C94" t="s">
        <v>29</v>
      </c>
      <c r="D94" t="s">
        <v>30</v>
      </c>
      <c r="E94">
        <v>31909.090908999999</v>
      </c>
      <c r="F94">
        <f t="shared" si="1"/>
        <v>319090.90909090906</v>
      </c>
      <c r="G94">
        <v>351000</v>
      </c>
      <c r="H94" t="s">
        <v>13</v>
      </c>
      <c r="I94" t="s">
        <v>14</v>
      </c>
      <c r="J94" t="s">
        <v>15</v>
      </c>
    </row>
    <row r="95" spans="1:10" hidden="1" x14ac:dyDescent="0.3">
      <c r="A95" t="s">
        <v>142</v>
      </c>
      <c r="B95" t="s">
        <v>141</v>
      </c>
      <c r="C95" t="s">
        <v>23</v>
      </c>
      <c r="D95" t="s">
        <v>24</v>
      </c>
      <c r="E95">
        <v>30000</v>
      </c>
      <c r="F95">
        <f t="shared" si="1"/>
        <v>300000</v>
      </c>
      <c r="G95">
        <v>330000</v>
      </c>
      <c r="H95" t="s">
        <v>13</v>
      </c>
      <c r="I95" t="s">
        <v>14</v>
      </c>
      <c r="J95" t="s">
        <v>15</v>
      </c>
    </row>
    <row r="96" spans="1:10" hidden="1" x14ac:dyDescent="0.3">
      <c r="A96" t="s">
        <v>143</v>
      </c>
      <c r="B96" t="s">
        <v>141</v>
      </c>
      <c r="C96" t="s">
        <v>48</v>
      </c>
      <c r="D96" t="s">
        <v>49</v>
      </c>
      <c r="E96">
        <v>12300</v>
      </c>
      <c r="F96">
        <f t="shared" si="1"/>
        <v>122999.99999999999</v>
      </c>
      <c r="G96">
        <v>135300</v>
      </c>
      <c r="H96" t="s">
        <v>13</v>
      </c>
      <c r="I96" t="s">
        <v>14</v>
      </c>
      <c r="J96" t="s">
        <v>15</v>
      </c>
    </row>
    <row r="97" spans="1:10" hidden="1" x14ac:dyDescent="0.3">
      <c r="A97" t="s">
        <v>144</v>
      </c>
      <c r="B97" t="s">
        <v>141</v>
      </c>
      <c r="C97" t="s">
        <v>17</v>
      </c>
      <c r="D97" t="s">
        <v>18</v>
      </c>
      <c r="E97">
        <v>114000</v>
      </c>
      <c r="F97">
        <f t="shared" si="1"/>
        <v>1140000</v>
      </c>
      <c r="G97">
        <v>1254000</v>
      </c>
      <c r="H97" t="s">
        <v>13</v>
      </c>
      <c r="I97" t="s">
        <v>14</v>
      </c>
      <c r="J97" t="s">
        <v>15</v>
      </c>
    </row>
    <row r="98" spans="1:10" x14ac:dyDescent="0.3">
      <c r="A98" t="s">
        <v>145</v>
      </c>
      <c r="B98" t="s">
        <v>141</v>
      </c>
      <c r="C98" t="s">
        <v>45</v>
      </c>
      <c r="D98" t="s">
        <v>46</v>
      </c>
      <c r="E98" s="1">
        <v>32454.545454999999</v>
      </c>
      <c r="F98" s="1">
        <f t="shared" si="1"/>
        <v>324545.45454545453</v>
      </c>
      <c r="G98" s="1">
        <v>357000</v>
      </c>
      <c r="H98" t="s">
        <v>13</v>
      </c>
      <c r="I98" t="s">
        <v>14</v>
      </c>
      <c r="J98" t="s">
        <v>15</v>
      </c>
    </row>
    <row r="99" spans="1:10" hidden="1" x14ac:dyDescent="0.3">
      <c r="A99" t="s">
        <v>146</v>
      </c>
      <c r="B99" t="s">
        <v>141</v>
      </c>
      <c r="C99" t="s">
        <v>39</v>
      </c>
      <c r="D99" t="s">
        <v>40</v>
      </c>
      <c r="E99">
        <v>9600</v>
      </c>
      <c r="F99">
        <f t="shared" si="1"/>
        <v>95999.999999999985</v>
      </c>
      <c r="G99">
        <v>105600</v>
      </c>
      <c r="H99" t="s">
        <v>13</v>
      </c>
      <c r="I99" t="s">
        <v>14</v>
      </c>
      <c r="J99" t="s">
        <v>15</v>
      </c>
    </row>
    <row r="100" spans="1:10" hidden="1" x14ac:dyDescent="0.3">
      <c r="A100" t="s">
        <v>147</v>
      </c>
      <c r="B100" t="s">
        <v>141</v>
      </c>
      <c r="C100" t="s">
        <v>20</v>
      </c>
      <c r="D100" t="s">
        <v>21</v>
      </c>
      <c r="E100">
        <v>32700</v>
      </c>
      <c r="F100">
        <f t="shared" si="1"/>
        <v>327000</v>
      </c>
      <c r="G100">
        <v>359700</v>
      </c>
      <c r="H100" t="s">
        <v>13</v>
      </c>
      <c r="I100" t="s">
        <v>14</v>
      </c>
      <c r="J100" t="s">
        <v>15</v>
      </c>
    </row>
    <row r="101" spans="1:10" hidden="1" x14ac:dyDescent="0.3">
      <c r="A101" t="s">
        <v>148</v>
      </c>
      <c r="B101" t="s">
        <v>141</v>
      </c>
      <c r="C101" t="s">
        <v>33</v>
      </c>
      <c r="D101" t="s">
        <v>34</v>
      </c>
      <c r="E101">
        <v>19500</v>
      </c>
      <c r="F101">
        <f t="shared" si="1"/>
        <v>194999.99999999997</v>
      </c>
      <c r="G101">
        <v>214500</v>
      </c>
      <c r="H101" t="s">
        <v>13</v>
      </c>
      <c r="I101" t="s">
        <v>14</v>
      </c>
      <c r="J101" t="s">
        <v>15</v>
      </c>
    </row>
    <row r="102" spans="1:10" hidden="1" x14ac:dyDescent="0.3">
      <c r="A102" t="s">
        <v>149</v>
      </c>
      <c r="B102" t="s">
        <v>141</v>
      </c>
      <c r="C102" t="s">
        <v>36</v>
      </c>
      <c r="D102" t="s">
        <v>37</v>
      </c>
      <c r="E102">
        <v>45000</v>
      </c>
      <c r="F102">
        <f t="shared" si="1"/>
        <v>449999.99999999994</v>
      </c>
      <c r="G102">
        <v>495000</v>
      </c>
      <c r="H102" t="s">
        <v>13</v>
      </c>
      <c r="I102" t="s">
        <v>14</v>
      </c>
      <c r="J102" t="s">
        <v>15</v>
      </c>
    </row>
    <row r="103" spans="1:10" hidden="1" x14ac:dyDescent="0.3">
      <c r="A103" t="s">
        <v>150</v>
      </c>
      <c r="B103" t="s">
        <v>151</v>
      </c>
      <c r="C103" t="s">
        <v>26</v>
      </c>
      <c r="D103" t="s">
        <v>27</v>
      </c>
      <c r="E103">
        <v>21000</v>
      </c>
      <c r="F103">
        <f t="shared" si="1"/>
        <v>209999.99999999997</v>
      </c>
      <c r="G103">
        <v>231000</v>
      </c>
      <c r="H103" t="s">
        <v>13</v>
      </c>
      <c r="I103" t="s">
        <v>14</v>
      </c>
      <c r="J103" t="s">
        <v>15</v>
      </c>
    </row>
    <row r="104" spans="1:10" hidden="1" x14ac:dyDescent="0.3">
      <c r="A104" t="s">
        <v>152</v>
      </c>
      <c r="B104" t="s">
        <v>151</v>
      </c>
      <c r="C104" t="s">
        <v>36</v>
      </c>
      <c r="D104" t="s">
        <v>37</v>
      </c>
      <c r="E104">
        <v>45000</v>
      </c>
      <c r="F104">
        <f t="shared" si="1"/>
        <v>449999.99999999994</v>
      </c>
      <c r="G104">
        <v>495000</v>
      </c>
      <c r="H104" t="s">
        <v>13</v>
      </c>
      <c r="I104" t="s">
        <v>14</v>
      </c>
      <c r="J104" t="s">
        <v>15</v>
      </c>
    </row>
    <row r="105" spans="1:10" hidden="1" x14ac:dyDescent="0.3">
      <c r="A105" t="s">
        <v>153</v>
      </c>
      <c r="B105" t="s">
        <v>151</v>
      </c>
      <c r="C105" t="s">
        <v>23</v>
      </c>
      <c r="D105" t="s">
        <v>24</v>
      </c>
      <c r="E105">
        <v>30000</v>
      </c>
      <c r="F105">
        <f t="shared" si="1"/>
        <v>300000</v>
      </c>
      <c r="G105">
        <v>330000</v>
      </c>
      <c r="H105" t="s">
        <v>13</v>
      </c>
      <c r="I105" t="s">
        <v>14</v>
      </c>
      <c r="J105" t="s">
        <v>15</v>
      </c>
    </row>
    <row r="106" spans="1:10" hidden="1" x14ac:dyDescent="0.3">
      <c r="A106" t="s">
        <v>154</v>
      </c>
      <c r="B106" t="s">
        <v>151</v>
      </c>
      <c r="C106" t="s">
        <v>29</v>
      </c>
      <c r="D106" t="s">
        <v>30</v>
      </c>
      <c r="E106">
        <v>31909.090908999999</v>
      </c>
      <c r="F106">
        <f t="shared" si="1"/>
        <v>319090.90909090906</v>
      </c>
      <c r="G106">
        <v>351000</v>
      </c>
      <c r="H106" t="s">
        <v>13</v>
      </c>
      <c r="I106" t="s">
        <v>14</v>
      </c>
      <c r="J106" t="s">
        <v>15</v>
      </c>
    </row>
    <row r="107" spans="1:10" hidden="1" x14ac:dyDescent="0.3">
      <c r="A107" t="s">
        <v>155</v>
      </c>
      <c r="B107" t="s">
        <v>151</v>
      </c>
      <c r="C107" t="s">
        <v>17</v>
      </c>
      <c r="D107" t="s">
        <v>18</v>
      </c>
      <c r="E107">
        <v>114000</v>
      </c>
      <c r="F107">
        <f t="shared" si="1"/>
        <v>1140000</v>
      </c>
      <c r="G107">
        <v>1254000</v>
      </c>
      <c r="H107" t="s">
        <v>13</v>
      </c>
      <c r="I107" t="s">
        <v>14</v>
      </c>
      <c r="J107" t="s">
        <v>15</v>
      </c>
    </row>
    <row r="108" spans="1:10" hidden="1" x14ac:dyDescent="0.3">
      <c r="A108" t="s">
        <v>156</v>
      </c>
      <c r="B108" t="s">
        <v>151</v>
      </c>
      <c r="C108" t="s">
        <v>42</v>
      </c>
      <c r="D108" t="s">
        <v>43</v>
      </c>
      <c r="E108">
        <v>12000</v>
      </c>
      <c r="F108">
        <f t="shared" si="1"/>
        <v>119999.99999999999</v>
      </c>
      <c r="G108">
        <v>132000</v>
      </c>
      <c r="H108" t="s">
        <v>13</v>
      </c>
      <c r="I108" t="s">
        <v>14</v>
      </c>
      <c r="J108" t="s">
        <v>15</v>
      </c>
    </row>
    <row r="109" spans="1:10" hidden="1" x14ac:dyDescent="0.3">
      <c r="A109" t="s">
        <v>157</v>
      </c>
      <c r="B109" t="s">
        <v>151</v>
      </c>
      <c r="C109" t="s">
        <v>69</v>
      </c>
      <c r="D109" t="s">
        <v>70</v>
      </c>
      <c r="E109">
        <v>21000</v>
      </c>
      <c r="F109">
        <f t="shared" si="1"/>
        <v>209999.99999999997</v>
      </c>
      <c r="G109">
        <v>231000</v>
      </c>
      <c r="H109" t="s">
        <v>13</v>
      </c>
      <c r="I109" t="s">
        <v>14</v>
      </c>
      <c r="J109" t="s">
        <v>15</v>
      </c>
    </row>
    <row r="110" spans="1:10" x14ac:dyDescent="0.3">
      <c r="A110" t="s">
        <v>158</v>
      </c>
      <c r="B110" t="s">
        <v>151</v>
      </c>
      <c r="C110" t="s">
        <v>45</v>
      </c>
      <c r="D110" t="s">
        <v>46</v>
      </c>
      <c r="E110" s="1">
        <v>32454.545454999999</v>
      </c>
      <c r="F110" s="1">
        <f t="shared" si="1"/>
        <v>324545.45454545453</v>
      </c>
      <c r="G110" s="1">
        <v>357000</v>
      </c>
      <c r="H110" t="s">
        <v>13</v>
      </c>
      <c r="I110" t="s">
        <v>14</v>
      </c>
      <c r="J110" t="s">
        <v>15</v>
      </c>
    </row>
    <row r="111" spans="1:10" hidden="1" x14ac:dyDescent="0.3">
      <c r="A111" t="s">
        <v>159</v>
      </c>
      <c r="B111" t="s">
        <v>151</v>
      </c>
      <c r="C111" t="s">
        <v>48</v>
      </c>
      <c r="D111" t="s">
        <v>49</v>
      </c>
      <c r="E111">
        <v>12300</v>
      </c>
      <c r="F111">
        <f t="shared" si="1"/>
        <v>122999.99999999999</v>
      </c>
      <c r="G111">
        <v>135300</v>
      </c>
      <c r="H111" t="s">
        <v>13</v>
      </c>
      <c r="I111" t="s">
        <v>14</v>
      </c>
      <c r="J111" t="s">
        <v>15</v>
      </c>
    </row>
    <row r="112" spans="1:10" hidden="1" x14ac:dyDescent="0.3">
      <c r="A112" t="s">
        <v>160</v>
      </c>
      <c r="B112" t="s">
        <v>151</v>
      </c>
      <c r="C112" t="s">
        <v>11</v>
      </c>
      <c r="D112" t="s">
        <v>12</v>
      </c>
      <c r="E112">
        <v>9600</v>
      </c>
      <c r="F112">
        <f t="shared" si="1"/>
        <v>95999.999999999985</v>
      </c>
      <c r="G112">
        <v>105600</v>
      </c>
      <c r="H112" t="s">
        <v>13</v>
      </c>
      <c r="I112" t="s">
        <v>14</v>
      </c>
      <c r="J112" t="s">
        <v>15</v>
      </c>
    </row>
    <row r="113" spans="1:10" hidden="1" x14ac:dyDescent="0.3">
      <c r="A113" t="s">
        <v>161</v>
      </c>
      <c r="B113" t="s">
        <v>151</v>
      </c>
      <c r="C113" t="s">
        <v>20</v>
      </c>
      <c r="D113" t="s">
        <v>21</v>
      </c>
      <c r="E113">
        <v>32700</v>
      </c>
      <c r="F113">
        <f t="shared" si="1"/>
        <v>327000</v>
      </c>
      <c r="G113">
        <v>359700</v>
      </c>
      <c r="H113" t="s">
        <v>13</v>
      </c>
      <c r="I113" t="s">
        <v>14</v>
      </c>
      <c r="J113" t="s">
        <v>15</v>
      </c>
    </row>
    <row r="114" spans="1:10" hidden="1" x14ac:dyDescent="0.3">
      <c r="A114" t="s">
        <v>162</v>
      </c>
      <c r="B114" t="s">
        <v>151</v>
      </c>
      <c r="C114" t="s">
        <v>33</v>
      </c>
      <c r="D114" t="s">
        <v>34</v>
      </c>
      <c r="E114">
        <v>19500</v>
      </c>
      <c r="F114">
        <f t="shared" si="1"/>
        <v>194999.99999999997</v>
      </c>
      <c r="G114">
        <v>214500</v>
      </c>
      <c r="H114" t="s">
        <v>13</v>
      </c>
      <c r="I114" t="s">
        <v>14</v>
      </c>
      <c r="J114" t="s">
        <v>15</v>
      </c>
    </row>
    <row r="115" spans="1:10" hidden="1" x14ac:dyDescent="0.3">
      <c r="A115" t="s">
        <v>163</v>
      </c>
      <c r="B115" t="s">
        <v>151</v>
      </c>
      <c r="C115" t="s">
        <v>26</v>
      </c>
      <c r="D115" t="s">
        <v>27</v>
      </c>
      <c r="E115">
        <v>7000</v>
      </c>
      <c r="F115">
        <f t="shared" si="1"/>
        <v>70000</v>
      </c>
      <c r="G115">
        <v>77000</v>
      </c>
      <c r="H115" t="s">
        <v>13</v>
      </c>
      <c r="I115" t="s">
        <v>14</v>
      </c>
      <c r="J115" t="s">
        <v>15</v>
      </c>
    </row>
    <row r="116" spans="1:10" hidden="1" x14ac:dyDescent="0.3">
      <c r="A116" t="s">
        <v>164</v>
      </c>
      <c r="B116" t="s">
        <v>151</v>
      </c>
      <c r="C116" t="s">
        <v>39</v>
      </c>
      <c r="D116" t="s">
        <v>40</v>
      </c>
      <c r="E116">
        <v>9600</v>
      </c>
      <c r="F116">
        <f t="shared" si="1"/>
        <v>95999.999999999985</v>
      </c>
      <c r="G116">
        <v>105600</v>
      </c>
      <c r="H116" t="s">
        <v>13</v>
      </c>
      <c r="I116" t="s">
        <v>14</v>
      </c>
      <c r="J116" t="s">
        <v>15</v>
      </c>
    </row>
    <row r="117" spans="1:10" hidden="1" x14ac:dyDescent="0.3">
      <c r="A117" t="s">
        <v>165</v>
      </c>
      <c r="B117" t="s">
        <v>166</v>
      </c>
      <c r="C117" t="s">
        <v>17</v>
      </c>
      <c r="D117" t="s">
        <v>18</v>
      </c>
      <c r="E117">
        <v>114000</v>
      </c>
      <c r="F117">
        <f t="shared" si="1"/>
        <v>1140000</v>
      </c>
      <c r="G117">
        <v>1254000</v>
      </c>
      <c r="H117" t="s">
        <v>13</v>
      </c>
      <c r="I117" t="s">
        <v>14</v>
      </c>
      <c r="J117" t="s">
        <v>15</v>
      </c>
    </row>
    <row r="118" spans="1:10" hidden="1" x14ac:dyDescent="0.3">
      <c r="A118" t="s">
        <v>167</v>
      </c>
      <c r="B118" t="s">
        <v>166</v>
      </c>
      <c r="C118" t="s">
        <v>29</v>
      </c>
      <c r="D118" t="s">
        <v>30</v>
      </c>
      <c r="E118">
        <v>31909.090908999999</v>
      </c>
      <c r="F118">
        <f t="shared" si="1"/>
        <v>319090.90909090906</v>
      </c>
      <c r="G118">
        <v>351000</v>
      </c>
      <c r="H118" t="s">
        <v>13</v>
      </c>
      <c r="I118" t="s">
        <v>14</v>
      </c>
      <c r="J118" t="s">
        <v>15</v>
      </c>
    </row>
    <row r="119" spans="1:10" hidden="1" x14ac:dyDescent="0.3">
      <c r="A119" t="s">
        <v>168</v>
      </c>
      <c r="B119" t="s">
        <v>166</v>
      </c>
      <c r="C119" t="s">
        <v>26</v>
      </c>
      <c r="D119" t="s">
        <v>27</v>
      </c>
      <c r="E119">
        <v>21000</v>
      </c>
      <c r="F119">
        <f t="shared" si="1"/>
        <v>209999.99999999997</v>
      </c>
      <c r="G119">
        <v>231000</v>
      </c>
      <c r="H119" t="s">
        <v>13</v>
      </c>
      <c r="I119" t="s">
        <v>14</v>
      </c>
      <c r="J119" t="s">
        <v>15</v>
      </c>
    </row>
    <row r="120" spans="1:10" hidden="1" x14ac:dyDescent="0.3">
      <c r="A120" t="s">
        <v>169</v>
      </c>
      <c r="B120" t="s">
        <v>166</v>
      </c>
      <c r="C120" t="s">
        <v>48</v>
      </c>
      <c r="D120" t="s">
        <v>49</v>
      </c>
      <c r="E120">
        <v>12300</v>
      </c>
      <c r="F120">
        <f t="shared" si="1"/>
        <v>122999.99999999999</v>
      </c>
      <c r="G120">
        <v>135300</v>
      </c>
      <c r="H120" t="s">
        <v>13</v>
      </c>
      <c r="I120" t="s">
        <v>14</v>
      </c>
      <c r="J120" t="s">
        <v>15</v>
      </c>
    </row>
    <row r="121" spans="1:10" hidden="1" x14ac:dyDescent="0.3">
      <c r="A121" t="s">
        <v>170</v>
      </c>
      <c r="B121" t="s">
        <v>166</v>
      </c>
      <c r="C121" t="s">
        <v>36</v>
      </c>
      <c r="D121" t="s">
        <v>37</v>
      </c>
      <c r="E121">
        <v>45000</v>
      </c>
      <c r="F121">
        <f t="shared" si="1"/>
        <v>449999.99999999994</v>
      </c>
      <c r="G121">
        <v>495000</v>
      </c>
      <c r="H121" t="s">
        <v>13</v>
      </c>
      <c r="I121" t="s">
        <v>14</v>
      </c>
      <c r="J121" t="s">
        <v>15</v>
      </c>
    </row>
    <row r="122" spans="1:10" x14ac:dyDescent="0.3">
      <c r="A122" t="s">
        <v>171</v>
      </c>
      <c r="B122" t="s">
        <v>166</v>
      </c>
      <c r="C122" t="s">
        <v>45</v>
      </c>
      <c r="D122" t="s">
        <v>46</v>
      </c>
      <c r="E122" s="1">
        <v>32454.545454999999</v>
      </c>
      <c r="F122" s="1">
        <f t="shared" si="1"/>
        <v>324545.45454545453</v>
      </c>
      <c r="G122" s="1">
        <v>357000</v>
      </c>
      <c r="H122" t="s">
        <v>13</v>
      </c>
      <c r="I122" t="s">
        <v>14</v>
      </c>
      <c r="J122" t="s">
        <v>15</v>
      </c>
    </row>
    <row r="123" spans="1:10" hidden="1" x14ac:dyDescent="0.3">
      <c r="A123" t="s">
        <v>172</v>
      </c>
      <c r="B123" t="s">
        <v>166</v>
      </c>
      <c r="C123" t="s">
        <v>20</v>
      </c>
      <c r="D123" t="s">
        <v>21</v>
      </c>
      <c r="E123">
        <v>32700</v>
      </c>
      <c r="F123">
        <f t="shared" si="1"/>
        <v>327000</v>
      </c>
      <c r="G123">
        <v>359700</v>
      </c>
      <c r="H123" t="s">
        <v>13</v>
      </c>
      <c r="I123" t="s">
        <v>14</v>
      </c>
      <c r="J123" t="s">
        <v>15</v>
      </c>
    </row>
    <row r="124" spans="1:10" hidden="1" x14ac:dyDescent="0.3">
      <c r="A124" t="s">
        <v>173</v>
      </c>
      <c r="B124" t="s">
        <v>166</v>
      </c>
      <c r="C124" t="s">
        <v>23</v>
      </c>
      <c r="D124" t="s">
        <v>24</v>
      </c>
      <c r="E124">
        <v>30000</v>
      </c>
      <c r="F124">
        <f t="shared" si="1"/>
        <v>300000</v>
      </c>
      <c r="G124">
        <v>330000</v>
      </c>
      <c r="H124" t="s">
        <v>13</v>
      </c>
      <c r="I124" t="s">
        <v>14</v>
      </c>
      <c r="J124" t="s">
        <v>15</v>
      </c>
    </row>
    <row r="125" spans="1:10" hidden="1" x14ac:dyDescent="0.3">
      <c r="A125" t="s">
        <v>174</v>
      </c>
      <c r="B125" t="s">
        <v>166</v>
      </c>
      <c r="C125" t="s">
        <v>42</v>
      </c>
      <c r="D125" t="s">
        <v>43</v>
      </c>
      <c r="E125">
        <v>12000</v>
      </c>
      <c r="F125">
        <f t="shared" si="1"/>
        <v>119999.99999999999</v>
      </c>
      <c r="G125">
        <v>132000</v>
      </c>
      <c r="H125" t="s">
        <v>13</v>
      </c>
      <c r="I125" t="s">
        <v>14</v>
      </c>
      <c r="J125" t="s">
        <v>15</v>
      </c>
    </row>
    <row r="126" spans="1:10" hidden="1" x14ac:dyDescent="0.3">
      <c r="A126" t="s">
        <v>175</v>
      </c>
      <c r="B126" t="s">
        <v>166</v>
      </c>
      <c r="C126" t="s">
        <v>39</v>
      </c>
      <c r="D126" t="s">
        <v>40</v>
      </c>
      <c r="E126">
        <v>9600</v>
      </c>
      <c r="F126">
        <f t="shared" si="1"/>
        <v>95999.999999999985</v>
      </c>
      <c r="G126">
        <v>105600</v>
      </c>
      <c r="H126" t="s">
        <v>13</v>
      </c>
      <c r="I126" t="s">
        <v>14</v>
      </c>
      <c r="J126" t="s">
        <v>15</v>
      </c>
    </row>
    <row r="127" spans="1:10" hidden="1" x14ac:dyDescent="0.3">
      <c r="A127" t="s">
        <v>176</v>
      </c>
      <c r="B127" t="s">
        <v>166</v>
      </c>
      <c r="C127" t="s">
        <v>33</v>
      </c>
      <c r="D127" t="s">
        <v>34</v>
      </c>
      <c r="E127">
        <v>19500</v>
      </c>
      <c r="F127">
        <f t="shared" si="1"/>
        <v>194999.99999999997</v>
      </c>
      <c r="G127">
        <v>214500</v>
      </c>
      <c r="H127" t="s">
        <v>13</v>
      </c>
      <c r="I127" t="s">
        <v>14</v>
      </c>
      <c r="J127" t="s">
        <v>15</v>
      </c>
    </row>
    <row r="128" spans="1:10" hidden="1" x14ac:dyDescent="0.3">
      <c r="A128" t="s">
        <v>177</v>
      </c>
      <c r="B128" t="s">
        <v>178</v>
      </c>
      <c r="C128" t="s">
        <v>69</v>
      </c>
      <c r="D128" t="s">
        <v>70</v>
      </c>
      <c r="E128">
        <v>21000</v>
      </c>
      <c r="F128">
        <f t="shared" si="1"/>
        <v>209999.99999999997</v>
      </c>
      <c r="G128">
        <v>231000</v>
      </c>
      <c r="H128" t="s">
        <v>13</v>
      </c>
      <c r="I128" t="s">
        <v>14</v>
      </c>
      <c r="J128" t="s">
        <v>15</v>
      </c>
    </row>
    <row r="129" spans="1:10" hidden="1" x14ac:dyDescent="0.3">
      <c r="A129" t="s">
        <v>179</v>
      </c>
      <c r="B129" t="s">
        <v>180</v>
      </c>
      <c r="C129" t="s">
        <v>11</v>
      </c>
      <c r="D129" t="s">
        <v>12</v>
      </c>
      <c r="E129">
        <v>9600</v>
      </c>
      <c r="F129">
        <f t="shared" si="1"/>
        <v>95999.999999999985</v>
      </c>
      <c r="G129">
        <v>105600</v>
      </c>
      <c r="H129" t="s">
        <v>13</v>
      </c>
      <c r="I129" t="s">
        <v>14</v>
      </c>
      <c r="J129" t="s">
        <v>15</v>
      </c>
    </row>
    <row r="130" spans="1:10" hidden="1" x14ac:dyDescent="0.3">
      <c r="A130" t="s">
        <v>181</v>
      </c>
      <c r="B130" t="s">
        <v>182</v>
      </c>
      <c r="C130" t="s">
        <v>48</v>
      </c>
      <c r="D130" t="s">
        <v>49</v>
      </c>
      <c r="E130">
        <v>12300</v>
      </c>
      <c r="F130">
        <f t="shared" si="1"/>
        <v>122999.99999999999</v>
      </c>
      <c r="G130">
        <v>135300</v>
      </c>
      <c r="H130" t="s">
        <v>13</v>
      </c>
      <c r="I130" t="s">
        <v>14</v>
      </c>
      <c r="J130" t="s">
        <v>15</v>
      </c>
    </row>
    <row r="131" spans="1:10" hidden="1" x14ac:dyDescent="0.3">
      <c r="A131" t="s">
        <v>183</v>
      </c>
      <c r="B131" t="s">
        <v>182</v>
      </c>
      <c r="C131" t="s">
        <v>39</v>
      </c>
      <c r="D131" t="s">
        <v>40</v>
      </c>
      <c r="E131">
        <v>9600</v>
      </c>
      <c r="F131">
        <f t="shared" ref="F131:F142" si="2">+G131/1.1</f>
        <v>95999.999999999985</v>
      </c>
      <c r="G131">
        <v>105600</v>
      </c>
      <c r="H131" t="s">
        <v>13</v>
      </c>
      <c r="I131" t="s">
        <v>14</v>
      </c>
      <c r="J131" t="s">
        <v>15</v>
      </c>
    </row>
    <row r="132" spans="1:10" hidden="1" x14ac:dyDescent="0.3">
      <c r="A132" t="s">
        <v>184</v>
      </c>
      <c r="B132" t="s">
        <v>182</v>
      </c>
      <c r="C132" t="s">
        <v>69</v>
      </c>
      <c r="D132" t="s">
        <v>70</v>
      </c>
      <c r="E132">
        <v>21000</v>
      </c>
      <c r="F132">
        <f t="shared" si="2"/>
        <v>209999.99999999997</v>
      </c>
      <c r="G132">
        <v>231000</v>
      </c>
      <c r="H132" t="s">
        <v>13</v>
      </c>
      <c r="I132" t="s">
        <v>14</v>
      </c>
      <c r="J132" t="s">
        <v>15</v>
      </c>
    </row>
    <row r="133" spans="1:10" hidden="1" x14ac:dyDescent="0.3">
      <c r="A133" t="s">
        <v>185</v>
      </c>
      <c r="B133" t="s">
        <v>182</v>
      </c>
      <c r="C133" t="s">
        <v>26</v>
      </c>
      <c r="D133" t="s">
        <v>27</v>
      </c>
      <c r="E133">
        <v>7000</v>
      </c>
      <c r="F133">
        <f t="shared" si="2"/>
        <v>70000</v>
      </c>
      <c r="G133">
        <v>77000</v>
      </c>
      <c r="H133" t="s">
        <v>13</v>
      </c>
      <c r="I133" t="s">
        <v>14</v>
      </c>
      <c r="J133" t="s">
        <v>15</v>
      </c>
    </row>
    <row r="134" spans="1:10" x14ac:dyDescent="0.3">
      <c r="A134" t="s">
        <v>186</v>
      </c>
      <c r="B134" t="s">
        <v>182</v>
      </c>
      <c r="C134" t="s">
        <v>45</v>
      </c>
      <c r="D134" t="s">
        <v>46</v>
      </c>
      <c r="E134" s="1">
        <v>32454.545454999999</v>
      </c>
      <c r="F134" s="1">
        <f t="shared" si="2"/>
        <v>324545.45454545453</v>
      </c>
      <c r="G134" s="1">
        <v>357000</v>
      </c>
      <c r="H134" t="s">
        <v>13</v>
      </c>
      <c r="I134" t="s">
        <v>14</v>
      </c>
      <c r="J134" t="s">
        <v>15</v>
      </c>
    </row>
    <row r="135" spans="1:10" hidden="1" x14ac:dyDescent="0.3">
      <c r="A135" t="s">
        <v>187</v>
      </c>
      <c r="B135" t="s">
        <v>182</v>
      </c>
      <c r="C135" t="s">
        <v>33</v>
      </c>
      <c r="D135" t="s">
        <v>34</v>
      </c>
      <c r="E135">
        <v>19500</v>
      </c>
      <c r="F135">
        <f t="shared" si="2"/>
        <v>194999.99999999997</v>
      </c>
      <c r="G135">
        <v>214500</v>
      </c>
      <c r="H135" t="s">
        <v>13</v>
      </c>
      <c r="I135" t="s">
        <v>14</v>
      </c>
      <c r="J135" t="s">
        <v>15</v>
      </c>
    </row>
    <row r="136" spans="1:10" hidden="1" x14ac:dyDescent="0.3">
      <c r="A136" t="s">
        <v>188</v>
      </c>
      <c r="B136" t="s">
        <v>182</v>
      </c>
      <c r="C136" t="s">
        <v>42</v>
      </c>
      <c r="D136" t="s">
        <v>43</v>
      </c>
      <c r="E136">
        <v>12000</v>
      </c>
      <c r="F136">
        <f t="shared" si="2"/>
        <v>119999.99999999999</v>
      </c>
      <c r="G136">
        <v>132000</v>
      </c>
      <c r="H136" t="s">
        <v>13</v>
      </c>
      <c r="I136" t="s">
        <v>14</v>
      </c>
      <c r="J136" t="s">
        <v>15</v>
      </c>
    </row>
    <row r="137" spans="1:10" hidden="1" x14ac:dyDescent="0.3">
      <c r="A137" t="s">
        <v>189</v>
      </c>
      <c r="B137" t="s">
        <v>182</v>
      </c>
      <c r="C137" t="s">
        <v>11</v>
      </c>
      <c r="D137" t="s">
        <v>12</v>
      </c>
      <c r="E137">
        <v>9600</v>
      </c>
      <c r="F137">
        <f t="shared" si="2"/>
        <v>95999.999999999985</v>
      </c>
      <c r="G137">
        <v>105600</v>
      </c>
      <c r="H137" t="s">
        <v>13</v>
      </c>
      <c r="I137" t="s">
        <v>14</v>
      </c>
      <c r="J137" t="s">
        <v>15</v>
      </c>
    </row>
    <row r="138" spans="1:10" hidden="1" x14ac:dyDescent="0.3">
      <c r="A138" t="s">
        <v>190</v>
      </c>
      <c r="B138" t="s">
        <v>182</v>
      </c>
      <c r="C138" t="s">
        <v>36</v>
      </c>
      <c r="D138" t="s">
        <v>37</v>
      </c>
      <c r="E138">
        <v>45000</v>
      </c>
      <c r="F138">
        <f t="shared" si="2"/>
        <v>449999.99999999994</v>
      </c>
      <c r="G138">
        <v>495000</v>
      </c>
      <c r="H138" t="s">
        <v>13</v>
      </c>
      <c r="I138" t="s">
        <v>14</v>
      </c>
      <c r="J138" t="s">
        <v>15</v>
      </c>
    </row>
    <row r="139" spans="1:10" hidden="1" x14ac:dyDescent="0.3">
      <c r="A139" t="s">
        <v>191</v>
      </c>
      <c r="B139" t="s">
        <v>182</v>
      </c>
      <c r="C139" t="s">
        <v>17</v>
      </c>
      <c r="D139" t="s">
        <v>18</v>
      </c>
      <c r="E139">
        <v>114000</v>
      </c>
      <c r="F139">
        <f t="shared" si="2"/>
        <v>1140000</v>
      </c>
      <c r="G139">
        <v>1254000</v>
      </c>
      <c r="H139" t="s">
        <v>13</v>
      </c>
      <c r="I139" t="s">
        <v>14</v>
      </c>
      <c r="J139" t="s">
        <v>15</v>
      </c>
    </row>
    <row r="140" spans="1:10" hidden="1" x14ac:dyDescent="0.3">
      <c r="A140" t="s">
        <v>192</v>
      </c>
      <c r="B140" t="s">
        <v>182</v>
      </c>
      <c r="C140" t="s">
        <v>23</v>
      </c>
      <c r="D140" t="s">
        <v>24</v>
      </c>
      <c r="E140">
        <v>30000</v>
      </c>
      <c r="F140">
        <f t="shared" si="2"/>
        <v>300000</v>
      </c>
      <c r="G140">
        <v>330000</v>
      </c>
      <c r="H140" t="s">
        <v>13</v>
      </c>
      <c r="I140" t="s">
        <v>14</v>
      </c>
      <c r="J140" t="s">
        <v>15</v>
      </c>
    </row>
    <row r="141" spans="1:10" hidden="1" x14ac:dyDescent="0.3">
      <c r="A141" t="s">
        <v>193</v>
      </c>
      <c r="B141" t="s">
        <v>182</v>
      </c>
      <c r="C141" t="s">
        <v>20</v>
      </c>
      <c r="D141" t="s">
        <v>21</v>
      </c>
      <c r="E141">
        <v>32700</v>
      </c>
      <c r="F141">
        <f t="shared" si="2"/>
        <v>327000</v>
      </c>
      <c r="G141">
        <v>359700</v>
      </c>
      <c r="H141" t="s">
        <v>13</v>
      </c>
      <c r="I141" t="s">
        <v>14</v>
      </c>
      <c r="J141" t="s">
        <v>15</v>
      </c>
    </row>
    <row r="142" spans="1:10" hidden="1" x14ac:dyDescent="0.3">
      <c r="A142" t="s">
        <v>194</v>
      </c>
      <c r="B142" t="s">
        <v>182</v>
      </c>
      <c r="C142" t="s">
        <v>29</v>
      </c>
      <c r="D142" t="s">
        <v>30</v>
      </c>
      <c r="E142">
        <v>31909.090908999999</v>
      </c>
      <c r="F142">
        <f t="shared" si="2"/>
        <v>319090.90909090906</v>
      </c>
      <c r="G142">
        <v>351000</v>
      </c>
      <c r="H142" t="s">
        <v>13</v>
      </c>
      <c r="I142" t="s">
        <v>14</v>
      </c>
      <c r="J142" t="s">
        <v>15</v>
      </c>
    </row>
    <row r="144" spans="1:10" x14ac:dyDescent="0.3">
      <c r="E144" s="1">
        <f>SUM(E2:E143)</f>
        <v>4455618.1818219991</v>
      </c>
      <c r="F144" s="1">
        <f>SUM(F2:F143)</f>
        <v>44556181.818181798</v>
      </c>
    </row>
  </sheetData>
  <autoFilter ref="A1:J142" xr:uid="{00000000-0001-0000-0000-000000000000}">
    <filterColumn colId="2">
      <filters>
        <filter val="Эко-Ивээл"/>
      </filters>
    </filterColumn>
  </autoFilter>
  <pageMargins left="0.7" right="0.7" top="0.75" bottom="0.75" header="0.3" footer="0.3"/>
  <ignoredErrors>
    <ignoredError sqref="G1:J142 A1:E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0969-0E57-418B-8812-D58A5D956B45}">
  <dimension ref="A1:I23"/>
  <sheetViews>
    <sheetView tabSelected="1" workbookViewId="0">
      <selection activeCell="A18" sqref="A18"/>
    </sheetView>
  </sheetViews>
  <sheetFormatPr defaultRowHeight="15.6" x14ac:dyDescent="0.3"/>
  <cols>
    <col min="1" max="1" width="42.5" customWidth="1"/>
    <col min="2" max="2" width="17.09765625" bestFit="1" customWidth="1"/>
    <col min="3" max="3" width="17.09765625" customWidth="1"/>
    <col min="4" max="4" width="13.8984375" customWidth="1"/>
    <col min="5" max="5" width="12.59765625" bestFit="1" customWidth="1"/>
    <col min="7" max="7" width="22.8984375" customWidth="1"/>
    <col min="8" max="8" width="15.796875" customWidth="1"/>
  </cols>
  <sheetData>
    <row r="1" spans="1:9" x14ac:dyDescent="0.3">
      <c r="A1" t="s">
        <v>2</v>
      </c>
      <c r="B1" t="s">
        <v>3</v>
      </c>
      <c r="C1" t="s">
        <v>196</v>
      </c>
      <c r="D1" t="s">
        <v>195</v>
      </c>
      <c r="E1" t="s">
        <v>4</v>
      </c>
    </row>
    <row r="2" spans="1:9" x14ac:dyDescent="0.3">
      <c r="A2" t="s">
        <v>11</v>
      </c>
      <c r="B2" t="s">
        <v>12</v>
      </c>
      <c r="C2" s="2">
        <f>+E2+D2</f>
        <v>1267199.9999999998</v>
      </c>
      <c r="D2" s="1">
        <f>SUMIFS(data!$F$2:$F$142,data!$C$2:$C$142,Sheet2!A2)</f>
        <v>1151999.9999999998</v>
      </c>
      <c r="E2" s="1">
        <f>SUMIFS(data!$E$2:$E$142,data!$C$2:$C$142,Sheet2!A2)</f>
        <v>115200</v>
      </c>
      <c r="G2" s="1">
        <f>SUMIFS([1]Sheet1!E$2:E$240,[1]Sheet1!K$2:K$240,A2)</f>
        <v>1021746</v>
      </c>
      <c r="H2" s="2">
        <f>+C2-G2</f>
        <v>245453.99999999977</v>
      </c>
      <c r="I2" t="s">
        <v>199</v>
      </c>
    </row>
    <row r="3" spans="1:9" x14ac:dyDescent="0.3">
      <c r="A3" t="s">
        <v>17</v>
      </c>
      <c r="B3" t="s">
        <v>18</v>
      </c>
      <c r="C3" s="2">
        <f t="shared" ref="C3:C14" si="0">+E3+D3</f>
        <v>15048000</v>
      </c>
      <c r="D3" s="1">
        <f>SUMIFS(data!$F$2:$F$142,data!$C$2:$C$142,Sheet2!A3)</f>
        <v>13680000</v>
      </c>
      <c r="E3" s="1">
        <f>SUMIFS(data!$E$2:$E$142,data!$C$2:$C$142,Sheet2!A3)</f>
        <v>1368000</v>
      </c>
      <c r="G3" s="1">
        <f>SUMIFS([1]Sheet1!E$2:E$240,[1]Sheet1!K$2:K$240,A3)</f>
        <v>15048000</v>
      </c>
      <c r="H3" s="2">
        <f t="shared" ref="H3:H14" si="1">+C3-G3</f>
        <v>0</v>
      </c>
    </row>
    <row r="4" spans="1:9" x14ac:dyDescent="0.3">
      <c r="A4" t="s">
        <v>20</v>
      </c>
      <c r="B4" t="s">
        <v>21</v>
      </c>
      <c r="C4" s="2">
        <f t="shared" si="0"/>
        <v>4316400</v>
      </c>
      <c r="D4" s="1">
        <f>SUMIFS(data!$F$2:$F$142,data!$C$2:$C$142,Sheet2!A4)</f>
        <v>3924000</v>
      </c>
      <c r="E4" s="1">
        <f>SUMIFS(data!$E$2:$E$142,data!$C$2:$C$142,Sheet2!A4)</f>
        <v>392400</v>
      </c>
      <c r="G4" s="1">
        <f>SUMIFS([1]Sheet1!E$2:E$240,[1]Sheet1!K$2:K$240,A4)</f>
        <v>4316400</v>
      </c>
      <c r="H4" s="2">
        <f t="shared" si="1"/>
        <v>0</v>
      </c>
    </row>
    <row r="5" spans="1:9" x14ac:dyDescent="0.3">
      <c r="A5" t="s">
        <v>23</v>
      </c>
      <c r="B5" t="s">
        <v>24</v>
      </c>
      <c r="C5" s="2">
        <f t="shared" si="0"/>
        <v>3960000</v>
      </c>
      <c r="D5" s="1">
        <f>SUMIFS(data!$F$2:$F$142,data!$C$2:$C$142,Sheet2!A5)</f>
        <v>3600000</v>
      </c>
      <c r="E5" s="1">
        <f>SUMIFS(data!$E$2:$E$142,data!$C$2:$C$142,Sheet2!A5)</f>
        <v>360000</v>
      </c>
      <c r="G5" s="1">
        <f>SUMIFS([1]Sheet1!E$2:E$240,[1]Sheet1!K$2:K$240,A5)</f>
        <v>3960000</v>
      </c>
      <c r="H5" s="2">
        <f t="shared" si="1"/>
        <v>0</v>
      </c>
    </row>
    <row r="6" spans="1:9" x14ac:dyDescent="0.3">
      <c r="A6" t="s">
        <v>26</v>
      </c>
      <c r="B6" t="s">
        <v>27</v>
      </c>
      <c r="C6" s="2">
        <f t="shared" si="0"/>
        <v>978999.99999999988</v>
      </c>
      <c r="D6" s="1">
        <f>SUMIFS(data!$F$2:$F$142,data!$C$2:$C$142,Sheet2!A6)</f>
        <v>889999.99999999988</v>
      </c>
      <c r="E6" s="1">
        <f>SUMIFS(data!$E$2:$E$142,data!$C$2:$C$142,Sheet2!A6)</f>
        <v>89000</v>
      </c>
      <c r="G6" s="1">
        <f>SUMIFS([1]Sheet1!E$2:E$240,[1]Sheet1!K$2:K$240,A6)</f>
        <v>2266000</v>
      </c>
      <c r="H6" s="2">
        <f t="shared" si="1"/>
        <v>-1287000</v>
      </c>
      <c r="I6" t="s">
        <v>197</v>
      </c>
    </row>
    <row r="7" spans="1:9" x14ac:dyDescent="0.3">
      <c r="A7" t="s">
        <v>29</v>
      </c>
      <c r="B7" t="s">
        <v>30</v>
      </c>
      <c r="C7" s="2">
        <f t="shared" si="0"/>
        <v>4211999.9999989094</v>
      </c>
      <c r="D7" s="1">
        <f>SUMIFS(data!$F$2:$F$142,data!$C$2:$C$142,Sheet2!A7)</f>
        <v>3829090.9090909096</v>
      </c>
      <c r="E7" s="1">
        <f>SUMIFS(data!$E$2:$E$142,data!$C$2:$C$142,Sheet2!A7)</f>
        <v>382909.09090800001</v>
      </c>
      <c r="G7" s="1">
        <f>SUMIFS([1]Sheet1!E$2:E$240,[1]Sheet1!K$2:K$240,A7)</f>
        <v>4212000</v>
      </c>
      <c r="H7" s="2">
        <f t="shared" si="1"/>
        <v>-1.0905787348747253E-6</v>
      </c>
    </row>
    <row r="8" spans="1:9" x14ac:dyDescent="0.3">
      <c r="A8" t="s">
        <v>33</v>
      </c>
      <c r="B8" t="s">
        <v>34</v>
      </c>
      <c r="C8" s="2">
        <f t="shared" si="0"/>
        <v>2788000.000000454</v>
      </c>
      <c r="D8" s="1">
        <f>SUMIFS(data!$F$2:$F$142,data!$C$2:$C$142,Sheet2!A8)</f>
        <v>2534545.4545454541</v>
      </c>
      <c r="E8" s="1">
        <f>SUMIFS(data!$E$2:$E$142,data!$C$2:$C$142,Sheet2!A8)</f>
        <v>253454.54545500001</v>
      </c>
      <c r="G8" s="1">
        <f>SUMIFS([1]Sheet1!E$2:E$240,[1]Sheet1!K$2:K$240,A8)</f>
        <v>2574000</v>
      </c>
      <c r="H8" s="2">
        <f t="shared" si="1"/>
        <v>214000.00000045402</v>
      </c>
      <c r="I8" t="s">
        <v>198</v>
      </c>
    </row>
    <row r="9" spans="1:9" x14ac:dyDescent="0.3">
      <c r="A9" t="s">
        <v>36</v>
      </c>
      <c r="B9" t="s">
        <v>37</v>
      </c>
      <c r="C9" s="2">
        <f t="shared" si="0"/>
        <v>5939999.9999999991</v>
      </c>
      <c r="D9" s="1">
        <f>SUMIFS(data!$F$2:$F$142,data!$C$2:$C$142,Sheet2!A9)</f>
        <v>5399999.9999999991</v>
      </c>
      <c r="E9" s="1">
        <f>SUMIFS(data!$E$2:$E$142,data!$C$2:$C$142,Sheet2!A9)</f>
        <v>540000</v>
      </c>
      <c r="G9" s="1">
        <f>SUMIFS([1]Sheet1!E$2:E$240,[1]Sheet1!K$2:K$240,A9)</f>
        <v>5940000</v>
      </c>
      <c r="H9" s="2">
        <f t="shared" si="1"/>
        <v>0</v>
      </c>
    </row>
    <row r="10" spans="1:9" x14ac:dyDescent="0.3">
      <c r="A10" t="s">
        <v>39</v>
      </c>
      <c r="B10" t="s">
        <v>40</v>
      </c>
      <c r="C10" s="2">
        <f t="shared" si="0"/>
        <v>1267199.9999999998</v>
      </c>
      <c r="D10" s="1">
        <f>SUMIFS(data!$F$2:$F$142,data!$C$2:$C$142,Sheet2!A10)</f>
        <v>1151999.9999999998</v>
      </c>
      <c r="E10" s="1">
        <f>SUMIFS(data!$E$2:$E$142,data!$C$2:$C$142,Sheet2!A10)</f>
        <v>115200</v>
      </c>
      <c r="G10" s="1">
        <f>SUMIFS([1]Sheet1!E$2:E$240,[1]Sheet1!K$2:K$240,A10)</f>
        <v>1267200</v>
      </c>
      <c r="H10" s="2">
        <f t="shared" si="1"/>
        <v>0</v>
      </c>
    </row>
    <row r="11" spans="1:9" x14ac:dyDescent="0.3">
      <c r="A11" t="s">
        <v>42</v>
      </c>
      <c r="B11" t="s">
        <v>43</v>
      </c>
      <c r="C11" s="2">
        <f t="shared" si="0"/>
        <v>1319999.9999999998</v>
      </c>
      <c r="D11" s="1">
        <f>SUMIFS(data!$F$2:$F$142,data!$C$2:$C$142,Sheet2!A11)</f>
        <v>1199999.9999999998</v>
      </c>
      <c r="E11" s="1">
        <f>SUMIFS(data!$E$2:$E$142,data!$C$2:$C$142,Sheet2!A11)</f>
        <v>120000</v>
      </c>
      <c r="G11" s="1">
        <f>SUMIFS([1]Sheet1!E$2:E$240,[1]Sheet1!K$2:K$240,A11)</f>
        <v>1716000</v>
      </c>
      <c r="H11" s="2">
        <f t="shared" si="1"/>
        <v>-396000.00000000023</v>
      </c>
      <c r="I11" t="s">
        <v>197</v>
      </c>
    </row>
    <row r="12" spans="1:9" x14ac:dyDescent="0.3">
      <c r="A12" t="s">
        <v>45</v>
      </c>
      <c r="B12" t="s">
        <v>46</v>
      </c>
      <c r="C12" s="2">
        <f t="shared" si="0"/>
        <v>4251000.0000044545</v>
      </c>
      <c r="D12" s="1">
        <f>SUMIFS(data!$F$2:$F$142,data!$C$2:$C$142,Sheet2!A12)</f>
        <v>3864545.4545454546</v>
      </c>
      <c r="E12" s="1">
        <f>SUMIFS(data!$E$2:$E$142,data!$C$2:$C$142,Sheet2!A12)</f>
        <v>386454.54545900004</v>
      </c>
      <c r="G12" s="1">
        <f>SUMIFS([1]Sheet1!E$2:E$240,[1]Sheet1!K$2:K$240,A12)</f>
        <v>6284000</v>
      </c>
      <c r="H12" s="2">
        <f t="shared" si="1"/>
        <v>-2032999.9999955455</v>
      </c>
      <c r="I12" t="s">
        <v>197</v>
      </c>
    </row>
    <row r="13" spans="1:9" x14ac:dyDescent="0.3">
      <c r="A13" t="s">
        <v>48</v>
      </c>
      <c r="B13" t="s">
        <v>49</v>
      </c>
      <c r="C13" s="2">
        <f t="shared" si="0"/>
        <v>1352999.9999999998</v>
      </c>
      <c r="D13" s="1">
        <f>SUMIFS(data!$F$2:$F$142,data!$C$2:$C$142,Sheet2!A13)</f>
        <v>1229999.9999999998</v>
      </c>
      <c r="E13" s="1">
        <f>SUMIFS(data!$E$2:$E$142,data!$C$2:$C$142,Sheet2!A13)</f>
        <v>123000</v>
      </c>
      <c r="G13" s="1">
        <f>SUMIFS([1]Sheet1!E$2:E$240,[1]Sheet1!K$2:K$240,A13)</f>
        <v>1623800</v>
      </c>
      <c r="H13" s="2">
        <f t="shared" si="1"/>
        <v>-270800.00000000023</v>
      </c>
      <c r="I13" t="s">
        <v>197</v>
      </c>
    </row>
    <row r="14" spans="1:9" x14ac:dyDescent="0.3">
      <c r="A14" t="s">
        <v>69</v>
      </c>
      <c r="B14" t="s">
        <v>70</v>
      </c>
      <c r="C14" s="2">
        <f t="shared" si="0"/>
        <v>2309999.9999999995</v>
      </c>
      <c r="D14" s="1">
        <f>SUMIFS(data!$F$2:$F$142,data!$C$2:$C$142,Sheet2!A14)</f>
        <v>2099999.9999999995</v>
      </c>
      <c r="E14" s="1">
        <f>SUMIFS(data!$E$2:$E$142,data!$C$2:$C$142,Sheet2!A14)</f>
        <v>210000</v>
      </c>
      <c r="G14" s="1">
        <f>SUMIFS([1]Sheet1!E$2:E$240,[1]Sheet1!K$2:K$240,A14)</f>
        <v>2310000</v>
      </c>
      <c r="H14" s="2">
        <f t="shared" si="1"/>
        <v>0</v>
      </c>
    </row>
    <row r="17" spans="3:7" x14ac:dyDescent="0.3">
      <c r="C17" s="2">
        <f>SUM(C2:C16)</f>
        <v>49011800.000003815</v>
      </c>
      <c r="D17" s="2">
        <f>SUM(D2:D16)</f>
        <v>44556181.818181813</v>
      </c>
      <c r="E17" s="2">
        <f>SUM(E2:E16)</f>
        <v>4455618.1818220001</v>
      </c>
    </row>
    <row r="19" spans="3:7" x14ac:dyDescent="0.3">
      <c r="D19">
        <f>+data!F144</f>
        <v>44556181.818181798</v>
      </c>
      <c r="E19">
        <f>+data!E144</f>
        <v>4455618.1818219991</v>
      </c>
      <c r="G19" s="1"/>
    </row>
    <row r="20" spans="3:7" x14ac:dyDescent="0.3">
      <c r="D20" s="3">
        <f>+D17-D19</f>
        <v>0</v>
      </c>
      <c r="E20" s="3">
        <f>+E17-E19</f>
        <v>0</v>
      </c>
    </row>
    <row r="21" spans="3:7" x14ac:dyDescent="0.3">
      <c r="G21" s="2"/>
    </row>
    <row r="23" spans="3:7" x14ac:dyDescent="0.3">
      <c r="D23" s="1">
        <f>231000*12</f>
        <v>2772000</v>
      </c>
    </row>
  </sheetData>
  <autoFilter ref="A1:I14" xr:uid="{5C1E0969-0E57-418B-8812-D58A5D956B4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Ankhbayar</cp:lastModifiedBy>
  <dcterms:modified xsi:type="dcterms:W3CDTF">2024-02-08T07:06:13Z</dcterms:modified>
</cp:coreProperties>
</file>